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DIMER\SFEAMPA\ZZ-FEAMP21-27\3 - BRETAGNE\Innovation régionale\06_AAP\2024 - Guichet régional innovation\OS 1.6 _ Ecosystème\"/>
    </mc:Choice>
  </mc:AlternateContent>
  <xr:revisionPtr revIDLastSave="0" documentId="13_ncr:1_{1B29BE29-71AF-411F-A26D-5B5108CDB168}" xr6:coauthVersionLast="47" xr6:coauthVersionMax="47" xr10:uidLastSave="{00000000-0000-0000-0000-000000000000}"/>
  <bookViews>
    <workbookView xWindow="28680" yWindow="-120" windowWidth="29040" windowHeight="15840" tabRatio="774" activeTab="2" xr2:uid="{00000000-000D-0000-FFFF-FFFF00000000}"/>
  </bookViews>
  <sheets>
    <sheet name="Notice générale" sheetId="1" r:id="rId1"/>
    <sheet name="Notice &amp; condi.d'éligibilité" sheetId="18" r:id="rId2"/>
    <sheet name="ANXE1a-Dépenses prévi" sheetId="12" r:id="rId3"/>
    <sheet name="ANXE1b-Tab.amortissement" sheetId="21" r:id="rId4"/>
    <sheet name="ANXE2-Ress. Prévi" sheetId="20" r:id="rId5"/>
    <sheet name="ANXE3-Bilan Prévi." sheetId="11" r:id="rId6"/>
    <sheet name="ANXE4-Infos Partenaires" sheetId="9" r:id="rId7"/>
    <sheet name="ANXE5-Pièces justif" sheetId="24" r:id="rId8"/>
  </sheets>
  <definedNames>
    <definedName name="_xlnm._FilterDatabase" localSheetId="5" hidden="1">'ANXE3-Bilan Prévi.'!$C$24:$C$42</definedName>
    <definedName name="ActionBudgétaire" localSheetId="4">#REF!</definedName>
    <definedName name="BIS" localSheetId="4">#REF!</definedName>
    <definedName name="Code_Sites_Dossier" localSheetId="4">#REF!</definedName>
    <definedName name="CodePostal" localSheetId="4">#REF!</definedName>
    <definedName name="Communes" localSheetId="4">#REF!</definedName>
    <definedName name="CP" localSheetId="4">#REF!</definedName>
    <definedName name="Eligibilité" localSheetId="4">#REF!</definedName>
    <definedName name="Financeurs" localSheetId="4">#REF!</definedName>
    <definedName name="FormeJuridique" localSheetId="4">#REF!</definedName>
    <definedName name="lili" localSheetId="4">#REF!</definedName>
    <definedName name="Liste1" localSheetId="4">#REF!</definedName>
    <definedName name="Liste2" localSheetId="4">#REF!</definedName>
    <definedName name="ListeChoix" localSheetId="4">#REF!</definedName>
    <definedName name="Mesure" localSheetId="4">#REF!</definedName>
    <definedName name="MESURES" localSheetId="4">#REF!</definedName>
    <definedName name="Missions" localSheetId="4">#REF!</definedName>
    <definedName name="Modalité" localSheetId="4">#REF!</definedName>
    <definedName name="Natinst" localSheetId="4">#REF!</definedName>
    <definedName name="ouinon" localSheetId="4">#REF!</definedName>
    <definedName name="Poste" localSheetId="4">#REF!</definedName>
    <definedName name="Régions" localSheetId="4">#REF!</definedName>
    <definedName name="Serviceinstructeur" localSheetId="4">#REF!</definedName>
    <definedName name="SousMesure" localSheetId="4">#REF!</definedName>
    <definedName name="SOUSMESURES" localSheetId="4">#REF!</definedName>
    <definedName name="Statut_Juridique" localSheetId="4">#REF!</definedName>
    <definedName name="TVA" localSheetId="4">#REF!</definedName>
    <definedName name="typeinst2" localSheetId="4">#REF!</definedName>
    <definedName name="Unité" localSheetId="4">#REF!</definedName>
    <definedName name="zone" localSheetId="4">#REF!</definedName>
    <definedName name="_xlnm.Print_Area" localSheetId="2">'ANXE1a-Dépenses prévi'!$A$1:$R$196</definedName>
    <definedName name="_xlnm.Print_Area" localSheetId="4">'ANXE2-Ress. Prévi'!$A$1:$H$104</definedName>
    <definedName name="_xlnm.Print_Area" localSheetId="5">'ANXE3-Bilan Prévi.'!$A$1:$J$55</definedName>
    <definedName name="_xlnm.Print_Area" localSheetId="6">'ANXE4-Infos Partenaires'!$A$1:$G$108</definedName>
    <definedName name="_xlnm.Print_Area" localSheetId="1">'Notice &amp; condi.d''éligibilité'!$A$1:$AA$100</definedName>
    <definedName name="_xlnm.Print_Area" localSheetId="0">'Notice générale'!$A$1:$M$37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1" l="1"/>
  <c r="D19" i="24"/>
  <c r="C20" i="9"/>
  <c r="D16" i="24"/>
  <c r="C17" i="9"/>
  <c r="D13" i="24"/>
  <c r="C14" i="11"/>
  <c r="K34" i="21"/>
  <c r="K33" i="21"/>
  <c r="K32" i="21"/>
  <c r="K31" i="21"/>
  <c r="K30" i="21"/>
  <c r="K29" i="21"/>
  <c r="K40" i="21"/>
  <c r="K39" i="21"/>
  <c r="K38" i="21"/>
  <c r="K37" i="21"/>
  <c r="K36" i="21"/>
  <c r="K35" i="21"/>
  <c r="K43" i="21"/>
  <c r="K42" i="21"/>
  <c r="K41" i="21"/>
  <c r="K44" i="21"/>
  <c r="K46" i="21" l="1"/>
  <c r="K45" i="21"/>
  <c r="K28" i="21"/>
  <c r="C17" i="11" l="1"/>
  <c r="D20" i="20"/>
  <c r="D17" i="20"/>
  <c r="D14" i="20"/>
  <c r="G72" i="12" l="1"/>
  <c r="H72" i="12" s="1"/>
  <c r="J72" i="12" s="1"/>
  <c r="G73" i="12"/>
  <c r="H73" i="12" s="1"/>
  <c r="J73" i="12" s="1"/>
  <c r="G74" i="12"/>
  <c r="H74" i="12" s="1"/>
  <c r="J74" i="12" s="1"/>
  <c r="G75" i="12"/>
  <c r="H75" i="12" s="1"/>
  <c r="J75" i="12" s="1"/>
  <c r="G76" i="12"/>
  <c r="H76" i="12" s="1"/>
  <c r="J76" i="12" s="1"/>
  <c r="G77" i="12"/>
  <c r="H77" i="12" s="1"/>
  <c r="J77" i="12" s="1"/>
  <c r="G78" i="12"/>
  <c r="H78" i="12" s="1"/>
  <c r="J78" i="12" s="1"/>
  <c r="G79" i="12"/>
  <c r="H79" i="12" s="1"/>
  <c r="J79" i="12" s="1"/>
  <c r="G80" i="12"/>
  <c r="H80" i="12" s="1"/>
  <c r="J80" i="12" s="1"/>
  <c r="G81" i="12"/>
  <c r="G82" i="12"/>
  <c r="H82" i="12" s="1"/>
  <c r="J82" i="12" s="1"/>
  <c r="G83" i="12"/>
  <c r="H83" i="12" s="1"/>
  <c r="J83" i="12" s="1"/>
  <c r="G84" i="12"/>
  <c r="G85" i="12"/>
  <c r="H85" i="12" s="1"/>
  <c r="J85" i="12" s="1"/>
  <c r="G86" i="12"/>
  <c r="H86" i="12" s="1"/>
  <c r="J86" i="12" s="1"/>
  <c r="G87" i="12"/>
  <c r="H87" i="12" s="1"/>
  <c r="J87" i="12" s="1"/>
  <c r="G88" i="12"/>
  <c r="H88" i="12" s="1"/>
  <c r="J88" i="12" s="1"/>
  <c r="G89" i="12"/>
  <c r="H81" i="12"/>
  <c r="J81" i="12" s="1"/>
  <c r="H84" i="12"/>
  <c r="J84" i="12" s="1"/>
  <c r="H89" i="12"/>
  <c r="J89" i="12" s="1"/>
  <c r="G71" i="12"/>
  <c r="H71" i="12" s="1"/>
  <c r="J71" i="12" s="1"/>
  <c r="D90" i="20"/>
  <c r="D83" i="20"/>
  <c r="D60" i="20"/>
  <c r="D95" i="20" s="1"/>
  <c r="F59" i="20"/>
  <c r="F58" i="20"/>
  <c r="F56" i="20"/>
  <c r="F55" i="20"/>
  <c r="G60" i="12" l="1"/>
  <c r="I60" i="12"/>
  <c r="G70" i="12"/>
  <c r="H70" i="12" l="1"/>
  <c r="J70" i="12" s="1"/>
  <c r="J90" i="12" s="1"/>
  <c r="F43" i="11"/>
  <c r="K60" i="12" l="1"/>
  <c r="F96" i="12" l="1"/>
  <c r="F97" i="12"/>
  <c r="F98" i="12"/>
  <c r="F99" i="12"/>
  <c r="F100" i="12"/>
  <c r="F101" i="12"/>
  <c r="F102" i="12"/>
  <c r="F103" i="12"/>
  <c r="F104" i="12"/>
  <c r="F105" i="12"/>
  <c r="F106" i="12"/>
  <c r="F107" i="12"/>
  <c r="F108" i="12"/>
  <c r="F109" i="12"/>
  <c r="F110" i="12"/>
  <c r="F111" i="12"/>
  <c r="F112" i="12"/>
  <c r="F113" i="12"/>
  <c r="F114" i="12"/>
  <c r="F95" i="12"/>
  <c r="F135" i="12"/>
  <c r="F136" i="12"/>
  <c r="F137" i="12"/>
  <c r="F138" i="12"/>
  <c r="F139" i="12"/>
  <c r="F140" i="12"/>
  <c r="F141" i="12"/>
  <c r="F142" i="12"/>
  <c r="F143" i="12"/>
  <c r="F144" i="12"/>
  <c r="F145" i="12"/>
  <c r="F146" i="12"/>
  <c r="F147" i="12"/>
  <c r="F148" i="12"/>
  <c r="F149" i="12"/>
  <c r="F150" i="12"/>
  <c r="F151" i="12"/>
  <c r="F152" i="12"/>
  <c r="F153" i="12"/>
  <c r="F134" i="12"/>
  <c r="C14" i="9" l="1"/>
  <c r="J60" i="12"/>
  <c r="D181" i="12" l="1"/>
  <c r="B158" i="12"/>
  <c r="F115" i="12" l="1"/>
  <c r="F154" i="12"/>
  <c r="G43" i="11"/>
  <c r="H43" i="11"/>
  <c r="E43" i="11"/>
  <c r="F44" i="11" s="1"/>
  <c r="C43" i="11"/>
  <c r="F46" i="11" l="1"/>
  <c r="D71" i="20"/>
  <c r="D97" i="20" s="1"/>
  <c r="F121" i="12"/>
  <c r="F125" i="12"/>
  <c r="D91" i="20" l="1"/>
  <c r="F127" i="12"/>
  <c r="F184" i="12" s="1"/>
  <c r="D23" i="20" s="1"/>
  <c r="E23" i="20" s="1"/>
  <c r="D42" i="20" l="1"/>
  <c r="D46" i="20" s="1"/>
  <c r="E47" i="20" s="1"/>
  <c r="H31" i="1"/>
  <c r="H30" i="1"/>
  <c r="H29" i="1"/>
  <c r="H32" i="1" l="1"/>
  <c r="D48" i="20"/>
  <c r="D98" i="20"/>
  <c r="D86" i="20" s="1"/>
  <c r="D84" i="20" l="1"/>
  <c r="E86" i="20"/>
  <c r="D96" i="20"/>
  <c r="D50" i="20"/>
  <c r="D94" i="20" l="1"/>
  <c r="E50" i="20"/>
  <c r="D93" i="20"/>
  <c r="D92" i="20"/>
  <c r="D89" i="20"/>
  <c r="D99" i="20" l="1"/>
</calcChain>
</file>

<file path=xl/sharedStrings.xml><?xml version="1.0" encoding="utf-8"?>
<sst xmlns="http://schemas.openxmlformats.org/spreadsheetml/2006/main" count="575" uniqueCount="434">
  <si>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</si>
  <si>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</si>
  <si>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</si>
  <si>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</si>
  <si>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</si>
  <si>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</si>
  <si>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</si>
  <si>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</si>
  <si>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</si>
  <si>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</si>
  <si>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</si>
  <si>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</si>
  <si>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</si>
  <si>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</si>
  <si>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</si>
  <si>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</si>
  <si>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</si>
  <si>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</si>
  <si>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</si>
  <si>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</si>
  <si>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</si>
  <si>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</si>
  <si>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</si>
  <si>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</si>
  <si>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</si>
  <si>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</si>
  <si>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</si>
  <si>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</si>
  <si>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</si>
  <si>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</si>
  <si>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</si>
  <si>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</si>
  <si>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</si>
  <si>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</si>
  <si>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</si>
  <si>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</si>
  <si>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</si>
  <si>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</si>
  <si>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</si>
  <si>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</si>
  <si>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</si>
  <si>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</si>
  <si>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</si>
  <si>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Choisir dans la liste déroulante (cliquez sur la flèche)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</si>
  <si>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</si>
  <si>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</si>
  <si>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</si>
  <si>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</si>
  <si>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</si>
  <si>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</si>
  <si>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</si>
  <si>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</si>
  <si>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</si>
  <si>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</si>
  <si>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</si>
  <si>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</si>
  <si>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</si>
  <si>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</si>
  <si>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</si>
  <si>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</si>
  <si>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</si>
  <si>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</si>
  <si>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</si>
  <si>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</si>
  <si>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</si>
  <si>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</si>
  <si>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</si>
  <si>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</si>
  <si>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</si>
  <si>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</si>
  <si>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</si>
  <si>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</si>
  <si>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</si>
  <si>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</si>
  <si>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</si>
  <si>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</si>
  <si>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</si>
  <si>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</si>
  <si>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</si>
  <si>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</si>
  <si>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</si>
  <si>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</si>
  <si>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</si>
  <si>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</si>
  <si>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</si>
  <si>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</si>
  <si>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</si>
  <si>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</si>
  <si>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</si>
  <si>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</si>
  <si>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</si>
  <si>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</si>
  <si>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</si>
  <si>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</si>
  <si>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</si>
  <si>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</si>
  <si>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</si>
  <si>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</si>
  <si>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</si>
  <si>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</si>
  <si>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</si>
  <si>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</si>
  <si>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</si>
  <si>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</si>
  <si>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</si>
  <si>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</si>
  <si>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</si>
  <si>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</si>
  <si>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</si>
  <si>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</si>
  <si>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</si>
  <si>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</si>
  <si>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</si>
  <si>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</si>
  <si>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</si>
  <si>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</si>
  <si>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</si>
  <si>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</si>
  <si>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</si>
  <si>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</si>
  <si>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</si>
  <si>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</si>
  <si>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</si>
  <si>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</si>
  <si>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</si>
  <si>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</si>
  <si>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</si>
  <si>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</si>
  <si>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</si>
  <si>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</si>
  <si>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</si>
  <si>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</si>
  <si>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</si>
  <si>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</si>
  <si>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</si>
  <si>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</si>
  <si>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</si>
  <si>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</si>
  <si>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</si>
  <si>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</si>
  <si>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</si>
  <si>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</si>
  <si>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</si>
  <si>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</si>
  <si>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</si>
  <si>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Taux de cofinancement FEAMPA</t>
  </si>
  <si>
    <t>- Prestation externe (exclusivement aux fins du projet)</t>
  </si>
  <si>
    <t>PME</t>
  </si>
  <si>
    <t>Grande entreprise</t>
  </si>
  <si>
    <t>Petite entreprise</t>
  </si>
  <si>
    <t>Moyenne entreprise</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</si>
  <si>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</si>
  <si>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</si>
  <si>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</si>
  <si>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</si>
  <si>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</si>
  <si>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</si>
  <si>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</si>
  <si>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</si>
  <si>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</si>
  <si>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</si>
  <si>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</si>
  <si>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</si>
  <si>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</si>
  <si>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</si>
  <si>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</si>
  <si>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</si>
  <si>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</si>
  <si>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</si>
  <si>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</si>
  <si>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</si>
  <si>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</si>
  <si>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</si>
  <si>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</si>
  <si>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</si>
  <si>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</si>
  <si>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</si>
  <si>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</si>
  <si>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</si>
  <si>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</si>
  <si>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</si>
  <si>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</si>
  <si>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</si>
  <si>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</si>
  <si>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</si>
  <si>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Commentaire</t>
  </si>
  <si>
    <t>Pour les entreprises et leurs groupements (GIE)</t>
  </si>
  <si>
    <t>Extrait K-bis (ou l’extrait K pour les entreprises individuelles) de moins de 3 mois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</si>
  <si>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</si>
  <si>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</si>
  <si>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</si>
  <si>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Publication au Journal Officiel ou Récépissé de déclaration en préfecture</t>
  </si>
  <si>
    <t>Organigramme de la structure comprenant la liste des membres de l’organe d’administration détaillant les mandats des membres</t>
  </si>
  <si>
    <t xml:space="preserve">Pour les demandeurs soumis aux règles de la commande publique </t>
  </si>
  <si>
    <t xml:space="preserve">Procédure interne des achats </t>
  </si>
  <si>
    <t>Pièces des marchés publics</t>
  </si>
  <si>
    <t>Attestation sur l'honneur du respect des règles de la commande publique</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</si>
  <si>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</si>
  <si>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</si>
  <si>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</si>
  <si>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</si>
  <si>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</si>
  <si>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</si>
  <si>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</si>
  <si>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</si>
  <si>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</si>
  <si>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</si>
  <si>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</si>
  <si>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</si>
  <si>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</si>
  <si>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</si>
  <si>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</si>
  <si>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</si>
  <si>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</si>
  <si>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</si>
  <si>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</si>
  <si>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</si>
  <si>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Frais de missions : dépenses de déplacement, de restauration et d'hébergement directement rattachable à la mise en œuvre de l'opération :</t>
  </si>
  <si>
    <t xml:space="preserve">Dépenses en nature : </t>
  </si>
  <si>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</si>
  <si>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</si>
  <si>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</si>
  <si>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</si>
  <si>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</si>
  <si>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</si>
  <si>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</si>
  <si>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</si>
  <si>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</si>
  <si>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</si>
  <si>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</si>
  <si>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</si>
  <si>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</si>
  <si>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</si>
  <si>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</si>
  <si>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</si>
  <si>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</si>
  <si>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</si>
  <si>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</si>
  <si>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</si>
  <si>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</si>
  <si>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</si>
  <si>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</si>
  <si>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</si>
  <si>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</si>
  <si>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</si>
  <si>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</si>
  <si>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</si>
  <si>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</si>
  <si>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</si>
  <si>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</si>
  <si>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</si>
  <si>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</si>
  <si>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des contributions en services : mises à disposition temporaires de locaux ou de matériel, fourniture gratuite de services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</si>
  <si>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</si>
  <si>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</si>
  <si>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</si>
  <si>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</si>
  <si>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</si>
  <si>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</si>
  <si>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</si>
  <si>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</si>
  <si>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</si>
  <si>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</si>
  <si>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</si>
  <si>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</si>
  <si>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</si>
  <si>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</si>
  <si>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</si>
  <si>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</si>
  <si>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</si>
  <si>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</si>
  <si>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</si>
  <si>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Dans le cas particulier de l’affrètement de navire : Dépenses directes liées à l’affrètement de navires selon un forfait justifié par le bénéficiaire :</t>
  </si>
  <si>
    <t xml:space="preserve">- Si le bénéficiaire est propriétaire du navire : pour chaque mission en mer inscrite dans le projet, une copie certifiée de l’état des dépenses doit être présentée au service instructeur avec la ventilation détaillée des frais d’exploitation </t>
  </si>
  <si>
    <t>et le cas échéant, la manière dont ces frais ont été calculés, pour justifier du forfait journalier de coût des navires.</t>
  </si>
  <si>
    <t xml:space="preserve">- Si le bénéficiaire affrète le navire : les règles relatives à la sous-traitance s’appliquent pour la justification des dépenses. </t>
  </si>
  <si>
    <t>Les pièces justificatives (contrats de sous-traitance, factures) indiquent la ventilation des postes de dépenses. Dans ce cas, les dépenses sont calculées aux frais réels.</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</si>
  <si>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</si>
  <si>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</si>
  <si>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</si>
  <si>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</si>
  <si>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</si>
  <si>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</si>
  <si>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</si>
  <si>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</si>
  <si>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</si>
  <si>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</si>
  <si>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</si>
  <si>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</si>
  <si>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</si>
  <si>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</si>
  <si>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</si>
  <si>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</si>
  <si>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</si>
  <si>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</si>
  <si>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</si>
  <si>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</si>
  <si>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</si>
  <si>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4. Dépenses d'investissements matériels et immatériels</t>
  </si>
  <si>
    <t>5. Contributions en nature</t>
  </si>
  <si>
    <t>RECHERCHE &amp; INNOVATION</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</si>
  <si>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</si>
  <si>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</si>
  <si>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</si>
  <si>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</si>
  <si>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</si>
  <si>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</si>
  <si>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</si>
  <si>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</si>
  <si>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 xml:space="preserve">Au moment de la demande de paiement, les justificatifs des dépenses qui seront demandés sont les suivants : 
</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</si>
  <si>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</si>
  <si>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</si>
  <si>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</si>
  <si>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</si>
  <si>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</si>
  <si>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</si>
  <si>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</si>
  <si>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</si>
  <si>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</si>
  <si>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</si>
  <si>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</si>
  <si>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Pour les entreprises de la filière et les organismes suivants :</t>
  </si>
  <si>
    <t>Pour les entreprises hors secteur de la production, la transformation et la commercialisation des produits de la pêche et de l'aquaculture :</t>
  </si>
  <si>
    <r>
      <t xml:space="preserve">si l'opération consiste en des travaux de </t>
    </r>
    <r>
      <rPr>
        <b/>
        <sz val="11"/>
        <color theme="1"/>
        <rFont val="Calibri"/>
        <family val="2"/>
        <scheme val="minor"/>
      </rPr>
      <t>recherche industrielle</t>
    </r>
    <r>
      <rPr>
        <sz val="11"/>
        <color theme="1"/>
        <rFont val="Calibri"/>
        <family val="2"/>
        <scheme val="minor"/>
      </rPr>
      <t xml:space="preserve"> avec diffusion des résultats</t>
    </r>
  </si>
  <si>
    <r>
      <t xml:space="preserve">si l'opération consiste en des travaux de </t>
    </r>
    <r>
      <rPr>
        <b/>
        <sz val="11"/>
        <color theme="1"/>
        <rFont val="Calibri"/>
        <family val="2"/>
        <scheme val="minor"/>
      </rPr>
      <t>développement expérimental</t>
    </r>
    <r>
      <rPr>
        <sz val="11"/>
        <color theme="1"/>
        <rFont val="Calibri"/>
        <family val="2"/>
        <scheme val="minor"/>
      </rPr>
      <t xml:space="preserve"> avec diffusion des résultats</t>
    </r>
  </si>
  <si>
    <t>FINANCEMENTS PRIVÉS</t>
  </si>
  <si>
    <t>A joindre à la Demande d'aide</t>
  </si>
  <si>
    <t>A joindre à la Demande de paiement</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</si>
  <si>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</si>
  <si>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</si>
  <si>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 xml:space="preserve">Au moment de la demande d'aide, le tableau de l'annexe 1 est à renseigner et une copie du bulletin de salaire de décembre de l'année N-1 est à fournir si la personne est actuellement en poste au sein de la structure. </t>
  </si>
  <si>
    <t>ANNEXE 4 : Informations complémentaires sur les bénéficiaires</t>
  </si>
  <si>
    <t>ANNEXE 3 : Tableau récaptitulatif (Bilan général)</t>
  </si>
  <si>
    <t>ANNEXE 2 : Ressources prévisionnelles</t>
  </si>
  <si>
    <t>Montant TVA 
(montant TVA non récupérée)</t>
  </si>
  <si>
    <t>Bilan prévisionnel</t>
  </si>
  <si>
    <r>
      <t xml:space="preserve">Le </t>
    </r>
    <r>
      <rPr>
        <b/>
        <sz val="12"/>
        <color indexed="8"/>
        <rFont val="Arial"/>
        <family val="2"/>
      </rPr>
      <t>chef de file</t>
    </r>
    <r>
      <rPr>
        <sz val="12"/>
        <color indexed="8"/>
        <rFont val="Arial"/>
        <family val="2"/>
      </rPr>
      <t xml:space="preserve"> synthétise les informations du projet dans l'annexe 3.</t>
    </r>
  </si>
  <si>
    <t>Si vous récupérez totalement la TVA sur cette dépense</t>
  </si>
  <si>
    <t>Heure</t>
  </si>
  <si>
    <t>Jour</t>
  </si>
  <si>
    <t>Montants autres financements publics (en €)</t>
  </si>
  <si>
    <t>Ressources privées (en €)</t>
  </si>
  <si>
    <t>Participation dans le projet en € (autofinancement)</t>
  </si>
  <si>
    <r>
      <t xml:space="preserve">Montant présenté HT  (2)
</t>
    </r>
    <r>
      <rPr>
        <b/>
        <i/>
        <sz val="10"/>
        <color theme="0"/>
        <rFont val="Calibri"/>
        <family val="2"/>
        <scheme val="minor"/>
      </rPr>
      <t>(si matériels, indiquez la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</si>
  <si>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</si>
  <si>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</si>
  <si>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</si>
  <si>
    <t xml:space="preserve">Commentaires </t>
  </si>
  <si>
    <t xml:space="preserve">Le cas échéant, justification d'absence de devis comparatifs en nombre suffisants ou autres commentaires </t>
  </si>
  <si>
    <t>1er devis comparatif 
(le montant de la dépense est compris 
entre 2 500 € à 39 999 € HT)</t>
  </si>
  <si>
    <t>2ème devis comparatif
(le montant de la dépense est 
supérieur à 40 000 € HT)</t>
  </si>
  <si>
    <t>Tableau de calcul des coûts d'amortissement des investissements matériels</t>
  </si>
  <si>
    <t>Désignation du matériel</t>
  </si>
  <si>
    <t>Date d'acquisition</t>
  </si>
  <si>
    <t>Valeur d'acquisition HT</t>
  </si>
  <si>
    <t>Date début d'amortissement</t>
  </si>
  <si>
    <t>Date fin d'amortissement</t>
  </si>
  <si>
    <t>Durée d'amortissement (mois)</t>
  </si>
  <si>
    <t>Taux d'utilisation dans le projet</t>
  </si>
  <si>
    <t>Durée d'utilisation dans le projet (mois)</t>
  </si>
  <si>
    <t>Montant à prendre en compte dans le cadre du projet</t>
  </si>
  <si>
    <t>Tableau des amortissements</t>
  </si>
  <si>
    <t xml:space="preserve">Valeur d'acquisition TTC si non récupération de la TVA </t>
  </si>
  <si>
    <t>GUICHET REGIONAL INNOVATION</t>
  </si>
  <si>
    <t>Annexe 1b</t>
  </si>
  <si>
    <t>Annexe 1a</t>
  </si>
  <si>
    <t>Total aides publiques</t>
  </si>
  <si>
    <t>Montant de l'aide publique sollicitée en € (FEAMPA + CPN)</t>
  </si>
  <si>
    <t>Intensité d'aide publique (en%)</t>
  </si>
  <si>
    <t xml:space="preserve">Montant total des dépenses prévisionnelles (en €)
</t>
  </si>
  <si>
    <t>(Renseigné en Annexe 1a, cellule F184)</t>
  </si>
  <si>
    <t xml:space="preserve">(Renseignée en Annexe 2) </t>
  </si>
  <si>
    <t>Renseigné en annexe 2, cellule D64</t>
  </si>
  <si>
    <t>Renseigné en Annexe 2, cellule D50</t>
  </si>
  <si>
    <t>Renseigné en annexe 2, cellule D87</t>
  </si>
  <si>
    <t>Renseigné en annexe 2, cellule D72</t>
  </si>
  <si>
    <t xml:space="preserve">Délegation de signature </t>
  </si>
  <si>
    <t>Pour tous les partenaires</t>
  </si>
  <si>
    <t>Le tableau d’amortissement des différents investissements doit être fourni par le porteur ou partenaire concerné par ces dépenses : ANXE1b du présent document.</t>
  </si>
  <si>
    <t xml:space="preserve">Si pour certaines dépenses, vous n'êtes pas en mesure de présenter le nombre de devis nécessaires, merci d'en préciser la raison dans la colonne "commentaires". </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</si>
  <si>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1a, 1b, 2, 4 et 5.</t>
    </r>
  </si>
  <si>
    <t>APPEL A PROJET REGIONAL 2024</t>
  </si>
  <si>
    <t>ANNEXE 5 : Pièces justificatives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</si>
  <si>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</si>
  <si>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JOINTES</t>
  </si>
  <si>
    <t>Pièces justificatives</t>
  </si>
  <si>
    <t>Recherche et Innovation aquaculture d'ampleur régionale</t>
  </si>
  <si>
    <t xml:space="preserve">Acte prouvant la nomination du représentant légal </t>
  </si>
  <si>
    <t xml:space="preserve">Statut, délibération, arrêté, décision … </t>
  </si>
  <si>
    <t xml:space="preserve">Statuts juridiques datés et signés </t>
  </si>
  <si>
    <t xml:space="preserve">Convention attestant de la relation de partenariat pour le projet ou, si celle-ci n'est pas rédigée, une lettre d'engagement signée, pour chaque partenaire (chef de file compris), approuvant l'opération et le plan de financement prévisionnel (ou pour les personnes morales, une délibération de l'organe compétent) </t>
  </si>
  <si>
    <t xml:space="preserve">Convention de partenariat ou Lettres d'engagement signées </t>
  </si>
  <si>
    <t>Aide publique ou financement privé sollicités ou perçus pour le projet</t>
  </si>
  <si>
    <t>Le cas échéant, justificatifs d'une aide publique ou d'un financement privé sollicités ou perçus (notification d'aide, convention attributive, justificatif du versement) pour le projet</t>
  </si>
  <si>
    <t>Lettre de labellisation par un pôle de compétitivité</t>
  </si>
  <si>
    <t>Le cas échéant</t>
  </si>
  <si>
    <t>Présentation des partenaires</t>
  </si>
  <si>
    <t>Création / fonctionnement / objet personne morale / statuts approuvés (GIP) / statuts approuvés,déposés (association) et signés</t>
  </si>
  <si>
    <t xml:space="preserve">Dépenses d'investissements matériels et immatériels : </t>
  </si>
  <si>
    <t>- Bénévolat : fournir des documents comptables ou des pièces de valeur probante équivalente pour justifier du calcul du coût, une attestation détaillant la nature du service concerné et la durée et période d'activité prévisionnelle du bénévole.</t>
  </si>
  <si>
    <r>
      <rPr>
        <u/>
        <sz val="10"/>
        <color rgb="FF000000"/>
        <rFont val="Arial"/>
        <family val="2"/>
      </rPr>
      <t>Pour les entreprises et leur groupement</t>
    </r>
    <r>
      <rPr>
        <sz val="10"/>
        <color rgb="FF000000"/>
        <rFont val="Arial"/>
        <family val="2"/>
      </rPr>
      <t xml:space="preserve"> (GIE) / EP / OQDP  : Liasses fiscales complètes des 3 dernièrs exercices fiscaux certifiés conformes par l'expert comptable OU commissaire aux comptes (Bilan comptable / comptes de résultats et annexes)
</t>
    </r>
    <r>
      <rPr>
        <u/>
        <sz val="10"/>
        <color rgb="FF000000"/>
        <rFont val="Arial"/>
        <family val="2"/>
      </rPr>
      <t>Pour les associations, les établissements publics, les organismes reconnus OQDP, les organismes scientifiques et techniques, les groupements d'intérêt public (GIP) etc. :</t>
    </r>
    <r>
      <rPr>
        <sz val="10"/>
        <color rgb="FF000000"/>
        <rFont val="Arial"/>
        <family val="2"/>
      </rPr>
      <t xml:space="preserve"> Bilan comptable des trois derniers exercices fiscaux approuvés par l'organe délibérant (3 derniers bilans comptables) ET compte rendus approuvés des 3 derniers bilans comptables par l'organe délibérant 
                </t>
    </r>
  </si>
  <si>
    <r>
      <t xml:space="preserve">Délégation de signature ou autre document prouvant l'habilitation à représenter et </t>
    </r>
    <r>
      <rPr>
        <b/>
        <sz val="10"/>
        <rFont val="Arial"/>
        <family val="2"/>
      </rPr>
      <t>à signer tous les documents relatifs au projet pour la structure (acte/décision juridique ou attestation)</t>
    </r>
    <r>
      <rPr>
        <sz val="10"/>
        <rFont val="Arial"/>
        <family val="2"/>
      </rPr>
      <t xml:space="preserve"> </t>
    </r>
  </si>
  <si>
    <t>Liasses fiscales ou bilans comptables, comptes de résultat et annexes</t>
  </si>
  <si>
    <t xml:space="preserve">En sélectionnant le taux forfaitaire de 15 % des frais de personnel, aucun justificatif ne sera à fournir à la demande de paiement. </t>
  </si>
  <si>
    <r>
      <rPr>
        <sz val="10"/>
        <rFont val="Arial"/>
        <family val="2"/>
      </rPr>
      <t xml:space="preserve">Si le montant de la dépense est inférieure à 2500€ : 1 devis demandé
Si le montant de la dépense est compris entre 2 500€ et 39 999,99€, 2 devis demandés
Si le montant de la dépense est supérieur à 40 000€, 3 devis demandés
</t>
    </r>
    <r>
      <rPr>
        <sz val="10"/>
        <color rgb="FFFF0000"/>
        <rFont val="Arial"/>
        <family val="2"/>
      </rPr>
      <t xml:space="preserve">
</t>
    </r>
    <r>
      <rPr>
        <b/>
        <sz val="10"/>
        <color rgb="FFFF0000"/>
        <rFont val="Arial"/>
        <family val="2"/>
      </rPr>
      <t>Pour les structures soumises à la commande publique, un seul devis est nécessaire à la demande d'aide. Le marché sera vérifié à la demande de paiement.</t>
    </r>
  </si>
  <si>
    <r>
      <t xml:space="preserve">Attestation de non récupération de la TVA émanant du service des impôts </t>
    </r>
    <r>
      <rPr>
        <b/>
        <sz val="11"/>
        <color indexed="8"/>
        <rFont val="Arial"/>
        <family val="2"/>
      </rPr>
      <t>(si les dépenses sont présentées TTC)</t>
    </r>
  </si>
  <si>
    <t>cf. tableau prévisionnel des amortissements de matériel (Annexe 1b)</t>
  </si>
  <si>
    <t>L'attestation doit être datée de moins d'un an</t>
  </si>
  <si>
    <t>Attestation de régularité sociale (URSAFF/MSA/ENIM) </t>
  </si>
  <si>
    <t>Attestation de régularité fiscale</t>
  </si>
  <si>
    <t xml:space="preserve">Dépenses de personnels : </t>
  </si>
  <si>
    <t>Fichier à télécharger au début de la prodédure de demande d'aide. 
A remplir par le chef de file.</t>
  </si>
  <si>
    <r>
      <t xml:space="preserve">1.a. Personnels affectés à temps fixe par mois : les pièces sont les copies de fiches de poste OU copies de lettres de missions OU copies de contrat de travail </t>
    </r>
    <r>
      <rPr>
        <b/>
        <sz val="11"/>
        <color rgb="FFFF0000"/>
        <rFont val="Calibri"/>
        <family val="2"/>
        <scheme val="minor"/>
      </rPr>
      <t>permettant de justifier le coût annuel brut chargé du salarié</t>
    </r>
    <r>
      <rPr>
        <b/>
        <sz val="11"/>
        <color theme="1"/>
        <rFont val="Calibri"/>
        <family val="2"/>
        <scheme val="minor"/>
      </rPr>
      <t xml:space="preserve"> </t>
    </r>
    <r>
      <rPr>
        <sz val="11"/>
        <color theme="1"/>
        <rFont val="Calibri"/>
        <family val="2"/>
        <scheme val="minor"/>
      </rPr>
      <t xml:space="preserve"> </t>
    </r>
  </si>
  <si>
    <r>
      <rPr>
        <sz val="11"/>
        <rFont val="Arial"/>
        <family val="2"/>
      </rPr>
      <t>Délibération/Décision (pour les associations, organismes publics, GIP, demandeurs publics, établissement d'enseignement public.</t>
    </r>
    <r>
      <rPr>
        <b/>
        <sz val="11"/>
        <rFont val="Arial"/>
        <family val="2"/>
      </rPr>
      <t>.. tous sauf les entreprises</t>
    </r>
  </si>
  <si>
    <r>
      <t xml:space="preserve">Délibération/Décision approuvant le projet et le plan de financement prévisionnel </t>
    </r>
    <r>
      <rPr>
        <b/>
        <sz val="10"/>
        <rFont val="Arial"/>
        <family val="2"/>
      </rPr>
      <t xml:space="preserve">et autorisant le représentant légal à solliciter l'aide et à signer tous les documents relatifs au projet. 
</t>
    </r>
    <r>
      <rPr>
        <sz val="10"/>
        <rFont val="Arial"/>
        <family val="2"/>
      </rPr>
      <t xml:space="preserve">
</t>
    </r>
    <r>
      <rPr>
        <b/>
        <sz val="10"/>
        <rFont val="Arial"/>
        <family val="2"/>
      </rPr>
      <t>Cette pièce sera nécessaire au plus tard à la signature de la convention d'attribution de l'aide.</t>
    </r>
  </si>
  <si>
    <t xml:space="preserve"> Plaquettes / organigramme (du groupe le cas échéant)  / rapport d'activité / extrait K-BIS de moins de trois mois 
Pour les entreprises appartenant à un groupe (GIE) : organigramme précisant les niveaux de participation, effectifs, chiffres d'affaires et bilan entreprise du groupe 
Pour les entreprises appartenant à un groupe (GIE) : liste des associés et des filiales, composition du capital et liens éventuels avec d'autres personnes privées (si n'apparaît pas dans liasses fiscales)
Pour les associations: Organigramme de la structure ainsi que la liste des membres de l’organe délibérante (CA) détaillant les mandats des membres</t>
  </si>
  <si>
    <r>
      <t xml:space="preserve">- Le bulletin de paie de décembre de l'année N-1 ou DSN ou tout document probant équivalent </t>
    </r>
    <r>
      <rPr>
        <b/>
        <sz val="10"/>
        <color rgb="FFFF0000"/>
        <rFont val="Arial"/>
        <family val="2"/>
      </rPr>
      <t>permettant de justifier le coût annuel brut chargé du salarié</t>
    </r>
    <r>
      <rPr>
        <sz val="10"/>
        <color rgb="FF000000"/>
        <rFont val="Arial"/>
        <family val="2"/>
      </rPr>
      <t xml:space="preserve"> (livre de paie, dashboard (extraction d’un logiciel de paie de la structure) …)</t>
    </r>
  </si>
  <si>
    <r>
      <t xml:space="preserve">Si les salariés sont déjà connus, merci de fournir les justificatifs </t>
    </r>
    <r>
      <rPr>
        <sz val="10"/>
        <color rgb="FFFF0000"/>
        <rFont val="Arial"/>
        <family val="2"/>
      </rPr>
      <t>(</t>
    </r>
    <r>
      <rPr>
        <b/>
        <sz val="10"/>
        <color rgb="FFFF0000"/>
        <rFont val="Arial"/>
        <family val="2"/>
      </rPr>
      <t>bulletin de paie / attestation permettant de justifier le coût annuel brut chargé</t>
    </r>
    <r>
      <rPr>
        <sz val="10"/>
        <color rgb="FFFF0000"/>
        <rFont val="Arial"/>
        <family val="2"/>
      </rPr>
      <t>)</t>
    </r>
    <r>
      <rPr>
        <sz val="10"/>
        <color rgb="FF000000"/>
        <rFont val="Arial"/>
        <family val="2"/>
      </rPr>
      <t xml:space="preserve"> au moment de la demande d'aide. 
Dans le cas contraire, les justificatifs (Bulletins de paie, fiches de poste) seront à fournir au moment de la demande de paiement et le coût horaire prévisionnel se fait sur une base déclarative (attestation signée du responsable légal).</t>
    </r>
  </si>
  <si>
    <t>Frais indirects :</t>
  </si>
  <si>
    <t xml:space="preserve">Références exactes de la pièce jusitficative </t>
  </si>
  <si>
    <t>Décrire l'objet de la dépense</t>
  </si>
  <si>
    <t>APPEL A PROJET REGIONAL 2024 : INNOVATIONS POUR LIMITER L'IMPACT DE LA PECHE SUR LE MILIEU MARIN</t>
  </si>
  <si>
    <t>OS 1.6/ TA 1.6.2.R</t>
  </si>
  <si>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t>
    </r>
    <r>
      <rPr>
        <b/>
        <sz val="11"/>
        <color rgb="FFFF0000"/>
        <rFont val="Calibri"/>
        <family val="2"/>
        <scheme val="minor"/>
      </rPr>
      <t xml:space="preserve"> 925 000 €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</si>
  <si>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t>Fichier Excel : "Annexes financières de l’opération" (onglets 1, 2, 4, 5 à remplir par chacun des partenaires / Onglet 3 à remplir uniquement par le chef de file)</t>
  </si>
  <si>
    <t>Pour les structures soumises à la commande publique, un seul devis est nécessaire à la demande d'aide. Le marché sera vérifié à la demande de paiement.</t>
  </si>
  <si>
    <t>Pour plus de détails, merci de vous référer au cahier des charges de l'appel à projet concerné.</t>
  </si>
  <si>
    <t>Les Bénéficiaires peuvent faire exécuter certaines prestations en lien avec le projet par des tiers qui ne sont pas des partenaires.</t>
  </si>
  <si>
    <t>Prestations de services en lien avec la réalisation du projet</t>
  </si>
  <si>
    <t>Coûts des essais sur navires professionnels</t>
  </si>
  <si>
    <t>2 devis sont à présenter (celui qui est retenu + 1 document comparatif (devis ou autre document comparatif : catalogue, référentiel de prix, etc.)</t>
  </si>
  <si>
    <t>Si l’opération remplit l’ensemble des critères suivants :
- être d’intérêt collectif ;
- avoir un bénéficiaire collectif et
- présenter des caractéristiques innovantes.</t>
  </si>
  <si>
    <t>Si l’opération ne répond pas aux critères précédents</t>
  </si>
  <si>
    <t>- Organismes publics
- Organismes scientifiques et techniques 
- Entreprises actives dans la production, la transformation, la commercialisation des produits de la pêche et de l'aquaculture
- Structures professionnelles et bénéficiaires collectifs (qui ne sont pas qualifiées d’entreprises au sens de la règlementation européenne relative aux Aides d'Etat)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</si>
</sst>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 numFmtId="169" formatCode="#,##0.00\ _€"/>
  </numFmts>
  <fonts count="12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
      <b/>
      <sz val="12"/>
      <color theme="5" tint="-0.249977111117893"/>
      <name val="Arial"/>
      <family val="2"/>
    </font>
    <font>
      <b/>
      <u/>
      <sz val="14"/>
      <color theme="5" tint="-0.249977111117893"/>
      <name val="Arial"/>
      <family val="2"/>
    </font>
    <font>
      <b/>
      <sz val="11"/>
      <color rgb="FF000000"/>
      <name val="Liberation Sans"/>
      <family val="2"/>
    </font>
    <font>
      <b/>
      <sz val="11"/>
      <color theme="1"/>
      <name val="Liberation sans"/>
    </font>
    <font>
      <u/>
      <sz val="10"/>
      <color rgb="FF000000"/>
      <name val="Arial"/>
      <family val="2"/>
    </font>
    <font>
      <b/>
      <sz val="11"/>
      <color rgb="FF000000"/>
      <name val="Arial"/>
      <family val="2"/>
    </font>
    <font>
      <b/>
      <sz val="16"/>
      <color theme="0"/>
      <name val="Calibri"/>
      <family val="2"/>
      <scheme val="minor"/>
    </font>
    <font>
      <sz val="16"/>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4" tint="0.7999816888943144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98">
    <xf numFmtId="0" fontId="0" fillId="0" borderId="0" xfId="0"/>
    <xf numFmtId="0" fontId="0" fillId="2" borderId="0" xfId="0" applyFill="1" applyBorder="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lignment vertical="center"/>
    </xf>
    <xf numFmtId="0" fontId="5" fillId="2" borderId="0" xfId="0" applyNumberFormat="1" applyFont="1" applyFill="1" applyBorder="1" applyAlignment="1">
      <alignment horizontal="centerContinuous"/>
    </xf>
    <xf numFmtId="0" fontId="5" fillId="2" borderId="0" xfId="0" applyFont="1" applyFill="1" applyBorder="1"/>
    <xf numFmtId="0" fontId="31" fillId="2" borderId="0" xfId="0" applyFont="1" applyFill="1" applyBorder="1" applyAlignment="1">
      <alignment horizontal="centerContinuous"/>
    </xf>
    <xf numFmtId="0" fontId="0" fillId="2" borderId="0" xfId="0" applyFill="1"/>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0" fontId="0" fillId="2" borderId="0" xfId="0" applyFont="1" applyFill="1" applyAlignment="1">
      <alignment vertical="center"/>
    </xf>
    <xf numFmtId="0" fontId="0" fillId="2" borderId="0" xfId="0" applyFill="1"/>
    <xf numFmtId="0" fontId="0" fillId="0" borderId="0" xfId="0" applyFill="1"/>
    <xf numFmtId="0" fontId="0" fillId="2" borderId="0" xfId="0" applyFill="1"/>
    <xf numFmtId="0" fontId="0" fillId="2" borderId="0" xfId="0"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on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0" fillId="2" borderId="0" xfId="0" applyFill="1"/>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Fill="1" applyBorder="1" applyAlignment="1">
      <alignment horizontal="center" vertical="center" wrapText="1"/>
    </xf>
    <xf numFmtId="0" fontId="93" fillId="0" borderId="30" xfId="0" applyFont="1" applyFill="1" applyBorder="1" applyAlignment="1">
      <alignment horizontal="center" wrapText="1"/>
    </xf>
    <xf numFmtId="0" fontId="3" fillId="0" borderId="0" xfId="0" applyFont="1"/>
    <xf numFmtId="0" fontId="97" fillId="0" borderId="30" xfId="0" applyFont="1" applyFill="1" applyBorder="1" applyAlignment="1">
      <alignment horizontal="center" vertical="center" wrapText="1"/>
    </xf>
    <xf numFmtId="0" fontId="97" fillId="0" borderId="30" xfId="0" applyFont="1" applyFill="1" applyBorder="1" applyAlignment="1">
      <alignment horizontal="center" wrapText="1"/>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6"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Fill="1" applyBorder="1" applyAlignment="1">
      <alignment horizontal="left" vertical="center" wrapText="1"/>
    </xf>
    <xf numFmtId="0" fontId="92" fillId="0" borderId="30" xfId="0" applyFont="1" applyFill="1" applyBorder="1" applyAlignment="1">
      <alignment horizontal="center" vertical="center" wrapText="1"/>
    </xf>
    <xf numFmtId="0" fontId="0" fillId="0" borderId="0" xfId="0" applyFill="1"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0" fillId="2" borderId="0" xfId="0" applyFill="1" applyAlignment="1"/>
    <xf numFmtId="0" fontId="86" fillId="2" borderId="0" xfId="0" applyFont="1" applyFill="1" applyAlignment="1"/>
    <xf numFmtId="0" fontId="0" fillId="2" borderId="0" xfId="0" applyFont="1" applyFill="1" applyAlignment="1"/>
    <xf numFmtId="0" fontId="98" fillId="2" borderId="0" xfId="0" applyFont="1" applyFill="1" applyAlignment="1"/>
    <xf numFmtId="0" fontId="0" fillId="2" borderId="0" xfId="0" quotePrefix="1" applyFill="1" applyAlignment="1"/>
    <xf numFmtId="0" fontId="72" fillId="2" borderId="0" xfId="0" applyFont="1" applyFill="1" applyAlignment="1">
      <alignment horizontal="left" vertical="center"/>
    </xf>
    <xf numFmtId="164" fontId="21" fillId="0" borderId="30" xfId="0" applyNumberFormat="1" applyFont="1" applyFill="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51" fillId="2" borderId="0" xfId="0" applyFont="1" applyFill="1" applyBorder="1" applyAlignment="1" applyProtection="1">
      <alignment horizontal="left" vertical="center" indent="1"/>
      <protection locked="0" hidden="1"/>
    </xf>
    <xf numFmtId="0" fontId="43" fillId="2" borderId="0" xfId="0" applyFont="1" applyFill="1" applyBorder="1" applyAlignment="1" applyProtection="1">
      <alignment horizontal="right" vertical="center"/>
      <protection locked="0" hidden="1"/>
    </xf>
    <xf numFmtId="164" fontId="44" fillId="2" borderId="0" xfId="0" applyNumberFormat="1" applyFont="1" applyFill="1" applyBorder="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5" fillId="2" borderId="0" xfId="0" applyFont="1" applyFill="1" applyBorder="1" applyProtection="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Border="1" applyAlignment="1" applyProtection="1">
      <alignment horizontal="centerContinuous"/>
      <protection hidden="1"/>
    </xf>
    <xf numFmtId="0" fontId="20" fillId="2" borderId="0" xfId="0" applyFont="1" applyFill="1" applyBorder="1" applyAlignment="1" applyProtection="1">
      <alignment horizontal="right" vertical="center" wrapText="1"/>
      <protection locked="0" hidden="1"/>
    </xf>
    <xf numFmtId="164" fontId="20" fillId="2" borderId="0" xfId="0" applyNumberFormat="1" applyFont="1" applyFill="1" applyBorder="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Border="1" applyAlignment="1" applyProtection="1">
      <alignment vertical="center"/>
      <protection hidden="1"/>
    </xf>
    <xf numFmtId="164" fontId="40" fillId="2" borderId="0" xfId="0" applyNumberFormat="1" applyFont="1" applyFill="1" applyBorder="1" applyAlignment="1" applyProtection="1">
      <alignment vertical="center" wrapText="1"/>
      <protection hidden="1"/>
    </xf>
    <xf numFmtId="0" fontId="31" fillId="2" borderId="0" xfId="0" applyFont="1" applyFill="1" applyBorder="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Border="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NumberFormat="1"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Border="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Border="1" applyAlignment="1" applyProtection="1">
      <alignment horizontal="center"/>
      <protection hidden="1"/>
    </xf>
    <xf numFmtId="0" fontId="31" fillId="2" borderId="0" xfId="0"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9" fontId="51" fillId="2" borderId="0"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35" fillId="2" borderId="0" xfId="0" applyFont="1" applyFill="1" applyBorder="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57" fillId="0" borderId="0" xfId="0" applyFont="1" applyAlignment="1" applyProtection="1">
      <alignment vertical="center"/>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Fill="1" applyBorder="1" applyAlignment="1" applyProtection="1">
      <alignment horizontal="left" vertical="center" indent="1"/>
      <protection hidden="1"/>
    </xf>
    <xf numFmtId="0" fontId="8" fillId="2" borderId="0" xfId="0" applyFont="1" applyFill="1" applyBorder="1" applyProtection="1">
      <protection hidden="1"/>
    </xf>
    <xf numFmtId="164" fontId="8"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center"/>
      <protection hidden="1"/>
    </xf>
    <xf numFmtId="0" fontId="5" fillId="2" borderId="0" xfId="0" applyNumberFormat="1" applyFont="1" applyFill="1" applyBorder="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2" fillId="2" borderId="0" xfId="0" applyFont="1" applyFill="1" applyBorder="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Fill="1" applyProtection="1">
      <protection hidden="1"/>
    </xf>
    <xf numFmtId="0" fontId="8" fillId="2" borderId="0" xfId="0" applyFont="1" applyFill="1" applyBorder="1" applyAlignment="1" applyProtection="1">
      <alignment horizontal="left" vertical="center" indent="1"/>
      <protection hidden="1"/>
    </xf>
    <xf numFmtId="0" fontId="6" fillId="2" borderId="0" xfId="0" applyNumberFormat="1" applyFont="1" applyFill="1" applyBorder="1" applyAlignment="1" applyProtection="1">
      <alignment horizontal="left" vertical="center" indent="1"/>
      <protection hidden="1"/>
    </xf>
    <xf numFmtId="0" fontId="27" fillId="2" borderId="0" xfId="0" applyFont="1" applyFill="1" applyBorder="1" applyAlignment="1" applyProtection="1">
      <alignment horizontal="left" vertical="center" indent="1"/>
      <protection hidden="1"/>
    </xf>
    <xf numFmtId="0" fontId="0" fillId="2" borderId="0" xfId="0" applyFill="1" applyBorder="1" applyAlignment="1" applyProtection="1">
      <alignment horizontal="left"/>
      <protection hidden="1"/>
    </xf>
    <xf numFmtId="0" fontId="49" fillId="2" borderId="0" xfId="0" applyFont="1" applyFill="1" applyBorder="1" applyProtection="1">
      <protection hidden="1"/>
    </xf>
    <xf numFmtId="0" fontId="0" fillId="2" borderId="0" xfId="0" applyFill="1" applyBorder="1" applyProtection="1">
      <protection hidden="1"/>
    </xf>
    <xf numFmtId="0" fontId="55" fillId="11" borderId="3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Border="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8" fillId="2" borderId="0" xfId="0" applyFont="1" applyFill="1" applyProtection="1">
      <protection hidden="1"/>
    </xf>
    <xf numFmtId="0" fontId="0" fillId="2" borderId="0" xfId="0"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167" fontId="55" fillId="6" borderId="0" xfId="0" applyNumberFormat="1" applyFont="1" applyFill="1" applyBorder="1" applyAlignment="1" applyProtection="1">
      <alignment horizontal="right" vertical="center" wrapText="1" indent="2"/>
      <protection hidden="1"/>
    </xf>
    <xf numFmtId="0" fontId="4" fillId="2" borderId="0" xfId="0" applyFont="1" applyFill="1" applyBorder="1" applyProtection="1">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Border="1" applyAlignment="1" applyProtection="1">
      <alignment wrapText="1"/>
      <protection hidden="1"/>
    </xf>
    <xf numFmtId="0" fontId="0" fillId="0" borderId="0" xfId="0" applyProtection="1">
      <protection hidden="1"/>
    </xf>
    <xf numFmtId="164" fontId="21" fillId="2" borderId="0" xfId="0" applyNumberFormat="1" applyFont="1" applyFill="1" applyBorder="1" applyAlignment="1" applyProtection="1">
      <alignment wrapText="1"/>
      <protection hidden="1"/>
    </xf>
    <xf numFmtId="0" fontId="21" fillId="2" borderId="0" xfId="0" applyFont="1" applyFill="1" applyBorder="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Border="1" applyAlignment="1" applyProtection="1">
      <alignment horizontal="right" vertical="center" wrapText="1" indent="2"/>
      <protection hidden="1"/>
    </xf>
    <xf numFmtId="0" fontId="59" fillId="2" borderId="0" xfId="0" applyFont="1" applyFill="1" applyAlignment="1" applyProtection="1">
      <protection hidden="1"/>
    </xf>
    <xf numFmtId="0" fontId="60" fillId="2" borderId="0" xfId="0" applyFont="1" applyFill="1" applyBorder="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Border="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0" fillId="2" borderId="0" xfId="0" applyFill="1" applyBorder="1" applyAlignment="1" applyProtection="1">
      <alignment horizontal="left" vertical="center"/>
      <protection hidden="1"/>
    </xf>
    <xf numFmtId="0" fontId="8" fillId="2" borderId="0" xfId="4" applyFill="1" applyProtection="1">
      <protection hidden="1"/>
    </xf>
    <xf numFmtId="0" fontId="1" fillId="2" borderId="0" xfId="5" applyFont="1" applyFill="1" applyBorder="1" applyAlignment="1" applyProtection="1">
      <alignment horizontal="left" vertical="center"/>
      <protection hidden="1"/>
    </xf>
    <xf numFmtId="0" fontId="1" fillId="2" borderId="0" xfId="5"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0" fillId="2" borderId="0" xfId="0" applyFill="1" applyBorder="1" applyAlignment="1" applyProtection="1">
      <protection hidden="1"/>
    </xf>
    <xf numFmtId="0" fontId="56" fillId="2" borderId="0" xfId="6" applyFont="1" applyFill="1" applyBorder="1" applyProtection="1">
      <protection hidden="1"/>
    </xf>
    <xf numFmtId="0" fontId="66"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26" fillId="2" borderId="0" xfId="0" applyFont="1" applyFill="1" applyProtection="1">
      <protection hidden="1"/>
    </xf>
    <xf numFmtId="164" fontId="21" fillId="2" borderId="0" xfId="0" applyNumberFormat="1" applyFont="1" applyFill="1" applyBorder="1" applyAlignment="1" applyProtection="1">
      <alignment vertical="center" wrapText="1"/>
      <protection hidden="1"/>
    </xf>
    <xf numFmtId="164" fontId="21" fillId="0" borderId="0" xfId="0" applyNumberFormat="1" applyFont="1" applyFill="1" applyBorder="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Fill="1" applyBorder="1" applyAlignment="1" applyProtection="1">
      <alignment horizontal="left" vertical="center" wrapText="1"/>
      <protection hidden="1"/>
    </xf>
    <xf numFmtId="0" fontId="68" fillId="0" borderId="30" xfId="0" applyFont="1" applyFill="1" applyBorder="1" applyAlignment="1" applyProtection="1">
      <alignment horizontal="left" vertical="center" wrapText="1"/>
      <protection hidden="1"/>
    </xf>
    <xf numFmtId="0" fontId="68" fillId="0" borderId="46" xfId="0" applyFont="1" applyFill="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3" fillId="0" borderId="46" xfId="0" applyFont="1" applyFill="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Fill="1" applyBorder="1" applyAlignment="1" applyProtection="1">
      <alignment horizontal="center" vertical="center" wrapText="1"/>
      <protection hidden="1"/>
    </xf>
    <xf numFmtId="0" fontId="90" fillId="0" borderId="30" xfId="0" applyFont="1" applyFill="1" applyBorder="1" applyAlignment="1" applyProtection="1">
      <alignment horizontal="center" wrapText="1"/>
      <protection hidden="1"/>
    </xf>
    <xf numFmtId="0" fontId="96" fillId="0" borderId="30" xfId="0" applyFont="1" applyFill="1" applyBorder="1" applyAlignment="1" applyProtection="1">
      <alignment horizontal="center" wrapText="1"/>
      <protection hidden="1"/>
    </xf>
    <xf numFmtId="0" fontId="57" fillId="2" borderId="0" xfId="0" applyFont="1" applyFill="1" applyProtection="1">
      <protection hidden="1"/>
    </xf>
    <xf numFmtId="0" fontId="87" fillId="2" borderId="0" xfId="0" applyFont="1" applyFill="1" applyBorder="1" applyAlignment="1" applyProtection="1">
      <alignment horizontal="left" vertical="center" wrapText="1"/>
      <protection hidden="1"/>
    </xf>
    <xf numFmtId="0" fontId="88" fillId="2" borderId="0" xfId="0" applyFont="1" applyFill="1" applyBorder="1" applyAlignment="1" applyProtection="1">
      <alignment horizontal="center" vertical="center" wrapText="1"/>
      <protection hidden="1"/>
    </xf>
    <xf numFmtId="0" fontId="96" fillId="2" borderId="0" xfId="0" applyFont="1" applyFill="1" applyBorder="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100" fillId="2" borderId="42" xfId="0" applyFont="1" applyFill="1" applyBorder="1" applyAlignment="1" applyProtection="1">
      <alignment horizontal="right" indent="1"/>
      <protection hidden="1"/>
    </xf>
    <xf numFmtId="0" fontId="100"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Border="1" applyAlignment="1" applyProtection="1">
      <alignment horizontal="left" vertical="center"/>
      <protection hidden="1"/>
    </xf>
    <xf numFmtId="0" fontId="18" fillId="2" borderId="0" xfId="0" applyFont="1" applyFill="1" applyProtection="1">
      <protection hidden="1"/>
    </xf>
    <xf numFmtId="0" fontId="15" fillId="2" borderId="0" xfId="0" applyFont="1" applyFill="1" applyBorder="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Border="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Border="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Border="1" applyAlignment="1" applyProtection="1">
      <alignment horizontal="right" vertical="center" wrapText="1"/>
      <protection hidden="1"/>
    </xf>
    <xf numFmtId="0" fontId="73" fillId="2" borderId="0" xfId="0" applyFont="1" applyFill="1" applyAlignment="1" applyProtection="1">
      <alignment horizontal="center" vertical="center"/>
      <protection hidden="1"/>
    </xf>
    <xf numFmtId="0" fontId="55" fillId="11" borderId="31" xfId="0" applyFont="1" applyFill="1" applyBorder="1" applyAlignment="1" applyProtection="1">
      <alignment horizontal="center" vertical="center" wrapText="1"/>
      <protection hidden="1"/>
    </xf>
    <xf numFmtId="0" fontId="55" fillId="11" borderId="30" xfId="0" applyFont="1" applyFill="1" applyBorder="1" applyAlignment="1" applyProtection="1">
      <alignment horizontal="center"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4" fillId="2" borderId="0" xfId="0" applyFont="1" applyFill="1" applyAlignment="1"/>
    <xf numFmtId="0" fontId="105" fillId="2" borderId="0" xfId="0" applyFont="1" applyFill="1" applyAlignment="1" applyProtection="1">
      <alignment vertical="center"/>
      <protection hidden="1"/>
    </xf>
    <xf numFmtId="0" fontId="4" fillId="2" borderId="0" xfId="0" applyFont="1" applyFill="1" applyAlignment="1">
      <alignment vertical="center"/>
    </xf>
    <xf numFmtId="0" fontId="49" fillId="2" borderId="0" xfId="0" applyFont="1" applyFill="1" applyBorder="1" applyAlignment="1" applyProtection="1">
      <protection hidden="1"/>
    </xf>
    <xf numFmtId="0" fontId="49" fillId="2" borderId="0" xfId="0" applyFont="1" applyFill="1" applyBorder="1" applyAlignment="1" applyProtection="1">
      <alignment wrapText="1"/>
      <protection hidden="1"/>
    </xf>
    <xf numFmtId="0" fontId="78" fillId="9" borderId="57" xfId="0" applyFont="1" applyFill="1" applyBorder="1" applyAlignment="1" applyProtection="1">
      <alignment horizontal="center" vertical="center" wrapText="1"/>
      <protection hidden="1"/>
    </xf>
    <xf numFmtId="0" fontId="78" fillId="9" borderId="0" xfId="0" applyFont="1" applyFill="1" applyBorder="1" applyAlignment="1" applyProtection="1">
      <alignment horizontal="center" vertical="center" wrapText="1"/>
      <protection hidden="1"/>
    </xf>
    <xf numFmtId="2" fontId="21" fillId="15" borderId="30" xfId="0" applyNumberFormat="1" applyFont="1" applyFill="1" applyBorder="1" applyAlignment="1" applyProtection="1">
      <alignment horizontal="center" vertical="center" wrapText="1"/>
    </xf>
    <xf numFmtId="0" fontId="4" fillId="2" borderId="0" xfId="0" quotePrefix="1" applyFont="1" applyFill="1" applyBorder="1" applyAlignment="1" applyProtection="1">
      <alignment horizontal="left" vertical="center"/>
      <protection hidden="1"/>
    </xf>
    <xf numFmtId="0" fontId="4" fillId="2" borderId="0" xfId="0" quotePrefix="1" applyFont="1" applyFill="1" applyBorder="1" applyAlignment="1" applyProtection="1">
      <alignment horizontal="left"/>
      <protection hidden="1"/>
    </xf>
    <xf numFmtId="0" fontId="55" fillId="2" borderId="0" xfId="0" applyFont="1" applyFill="1" applyBorder="1" applyAlignment="1" applyProtection="1">
      <protection hidden="1"/>
    </xf>
    <xf numFmtId="0" fontId="4" fillId="2" borderId="0" xfId="0" quotePrefix="1" applyFont="1" applyFill="1"/>
    <xf numFmtId="0" fontId="55" fillId="11" borderId="30" xfId="0" applyFont="1" applyFill="1" applyBorder="1" applyAlignment="1" applyProtection="1">
      <alignment horizontal="center" vertical="center" wrapText="1"/>
      <protection hidden="1"/>
    </xf>
    <xf numFmtId="0" fontId="75"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75" fillId="2" borderId="0" xfId="0" applyFont="1" applyFill="1" applyAlignment="1" applyProtection="1">
      <alignment vertical="center"/>
      <protection hidden="1"/>
    </xf>
    <xf numFmtId="0" fontId="0" fillId="0" borderId="30" xfId="0" applyBorder="1" applyAlignment="1">
      <alignment vertical="center" wrapText="1"/>
    </xf>
    <xf numFmtId="0" fontId="0" fillId="0" borderId="30" xfId="0" applyBorder="1" applyAlignment="1">
      <alignment vertical="center"/>
    </xf>
    <xf numFmtId="0" fontId="0" fillId="2" borderId="0" xfId="0" applyFill="1" applyBorder="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3" xfId="0" applyFont="1" applyFill="1" applyBorder="1" applyAlignment="1" applyProtection="1">
      <alignment horizontal="left" vertical="center"/>
      <protection hidden="1"/>
    </xf>
    <xf numFmtId="0" fontId="0" fillId="2" borderId="0" xfId="0" applyFill="1" applyBorder="1" applyAlignment="1">
      <alignment vertical="center"/>
    </xf>
    <xf numFmtId="9" fontId="69" fillId="2" borderId="0" xfId="0" applyNumberFormat="1" applyFont="1" applyFill="1" applyBorder="1" applyAlignment="1" applyProtection="1">
      <alignment horizontal="center" vertical="center"/>
      <protection locked="0"/>
    </xf>
    <xf numFmtId="9" fontId="69" fillId="9" borderId="30" xfId="0" applyNumberFormat="1" applyFont="1" applyFill="1" applyBorder="1" applyAlignment="1" applyProtection="1">
      <alignment horizontal="center" vertical="center"/>
      <protection locked="0"/>
    </xf>
    <xf numFmtId="0" fontId="106" fillId="2" borderId="30" xfId="0" applyFont="1" applyFill="1" applyBorder="1" applyAlignment="1" applyProtection="1">
      <alignment horizontal="center" vertical="center" wrapText="1"/>
      <protection hidden="1"/>
    </xf>
    <xf numFmtId="0" fontId="0" fillId="2" borderId="0" xfId="0" applyFill="1" applyAlignment="1"/>
    <xf numFmtId="0" fontId="108" fillId="2" borderId="0" xfId="0" applyFont="1" applyFill="1" applyProtection="1">
      <protection hidden="1"/>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Fill="1" applyBorder="1" applyAlignment="1" applyProtection="1">
      <alignment horizontal="center" vertical="center" wrapText="1"/>
      <protection locked="0"/>
    </xf>
    <xf numFmtId="164" fontId="21" fillId="0" borderId="3" xfId="0" applyNumberFormat="1" applyFont="1" applyFill="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61" fillId="0" borderId="30" xfId="0" applyNumberFormat="1" applyFont="1" applyFill="1" applyBorder="1" applyAlignment="1" applyProtection="1">
      <alignment horizontal="left" vertical="center" wrapText="1"/>
      <protection hidden="1"/>
    </xf>
    <xf numFmtId="0" fontId="68" fillId="0" borderId="30" xfId="0" applyNumberFormat="1" applyFont="1" applyFill="1" applyBorder="1" applyAlignment="1" applyProtection="1">
      <alignment horizontal="left" vertical="center" wrapText="1"/>
      <protection hidden="1"/>
    </xf>
    <xf numFmtId="0" fontId="110"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49" fontId="21" fillId="0" borderId="6"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0" fontId="55" fillId="11" borderId="30" xfId="0" applyFont="1" applyFill="1" applyBorder="1" applyAlignment="1" applyProtection="1">
      <alignment horizontal="center" vertical="center" wrapText="1"/>
      <protection hidden="1"/>
    </xf>
    <xf numFmtId="169" fontId="0" fillId="2" borderId="0" xfId="0" applyNumberFormat="1" applyFill="1" applyProtection="1">
      <protection hidden="1"/>
    </xf>
    <xf numFmtId="169" fontId="0" fillId="2" borderId="0" xfId="0" applyNumberFormat="1" applyFill="1" applyAlignment="1" applyProtection="1">
      <alignment vertical="center"/>
      <protection hidden="1"/>
    </xf>
    <xf numFmtId="169" fontId="9" fillId="2" borderId="0" xfId="0" applyNumberFormat="1" applyFont="1" applyFill="1" applyAlignment="1" applyProtection="1">
      <alignment horizontal="left" vertical="top"/>
      <protection hidden="1"/>
    </xf>
    <xf numFmtId="169" fontId="8" fillId="2" borderId="0" xfId="0" applyNumberFormat="1" applyFont="1" applyFill="1" applyBorder="1" applyAlignment="1" applyProtection="1">
      <alignment horizontal="center"/>
      <protection hidden="1"/>
    </xf>
    <xf numFmtId="169" fontId="6" fillId="2" borderId="0" xfId="0" applyNumberFormat="1" applyFont="1" applyFill="1" applyBorder="1" applyAlignment="1" applyProtection="1">
      <alignment horizontal="left" vertical="center" indent="1"/>
      <protection hidden="1"/>
    </xf>
    <xf numFmtId="169" fontId="5" fillId="2" borderId="0" xfId="0" applyNumberFormat="1" applyFont="1" applyFill="1" applyBorder="1" applyAlignment="1" applyProtection="1">
      <alignment horizontal="centerContinuous"/>
      <protection hidden="1"/>
    </xf>
    <xf numFmtId="169" fontId="8" fillId="2" borderId="0" xfId="4" applyNumberFormat="1" applyFill="1" applyProtection="1">
      <protection hidden="1"/>
    </xf>
    <xf numFmtId="169" fontId="55" fillId="11" borderId="30" xfId="0" applyNumberFormat="1" applyFont="1" applyFill="1" applyBorder="1" applyAlignment="1" applyProtection="1">
      <alignment horizontal="center" vertical="center" wrapText="1"/>
      <protection hidden="1"/>
    </xf>
    <xf numFmtId="169" fontId="23" fillId="11" borderId="34" xfId="4" applyNumberFormat="1" applyFont="1" applyFill="1" applyBorder="1" applyAlignment="1" applyProtection="1">
      <alignment horizontal="center" vertical="center"/>
      <protection hidden="1"/>
    </xf>
    <xf numFmtId="169" fontId="0" fillId="2" borderId="0" xfId="0" applyNumberFormat="1" applyFill="1" applyBorder="1" applyProtection="1">
      <protection hidden="1"/>
    </xf>
    <xf numFmtId="169" fontId="0" fillId="2" borderId="0" xfId="0" applyNumberFormat="1" applyFont="1" applyFill="1" applyBorder="1" applyAlignment="1" applyProtection="1">
      <alignment vertical="center"/>
      <protection hidden="1"/>
    </xf>
    <xf numFmtId="169" fontId="0" fillId="2" borderId="0" xfId="0" applyNumberFormat="1" applyFill="1"/>
    <xf numFmtId="169" fontId="0" fillId="2" borderId="0" xfId="0" applyNumberFormat="1" applyFill="1" applyBorder="1" applyAlignment="1" applyProtection="1">
      <alignment horizontal="left" vertical="center"/>
      <protection hidden="1"/>
    </xf>
    <xf numFmtId="169" fontId="8" fillId="2" borderId="0" xfId="4" applyNumberFormat="1" applyFill="1" applyBorder="1" applyProtection="1">
      <protection hidden="1"/>
    </xf>
    <xf numFmtId="169" fontId="28" fillId="2" borderId="0" xfId="0" applyNumberFormat="1" applyFont="1" applyFill="1" applyBorder="1" applyAlignment="1" applyProtection="1">
      <alignment horizontal="right" vertical="center"/>
      <protection hidden="1"/>
    </xf>
    <xf numFmtId="164" fontId="8" fillId="2" borderId="30" xfId="4" applyNumberFormat="1" applyFont="1" applyFill="1" applyBorder="1" applyAlignment="1" applyProtection="1">
      <alignment horizontal="center" vertical="center"/>
      <protection locked="0"/>
    </xf>
    <xf numFmtId="0" fontId="49" fillId="4" borderId="30" xfId="0"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49" fillId="7" borderId="30" xfId="0" applyNumberFormat="1" applyFont="1" applyFill="1" applyBorder="1" applyAlignment="1" applyProtection="1">
      <alignment horizontal="center" vertical="center" wrapText="1"/>
      <protection locked="0"/>
    </xf>
    <xf numFmtId="49" fontId="49" fillId="4" borderId="30" xfId="1" applyNumberFormat="1" applyFont="1" applyFill="1" applyBorder="1" applyAlignment="1" applyProtection="1">
      <alignment horizontal="center" vertical="center" wrapText="1"/>
      <protection locked="0"/>
    </xf>
    <xf numFmtId="166" fontId="49" fillId="7" borderId="30" xfId="0" applyNumberFormat="1" applyFont="1" applyFill="1" applyBorder="1" applyAlignment="1" applyProtection="1">
      <alignment horizontal="center" vertical="center" wrapText="1"/>
      <protection locked="0"/>
    </xf>
    <xf numFmtId="164" fontId="49" fillId="0" borderId="30" xfId="0" applyNumberFormat="1" applyFont="1" applyFill="1" applyBorder="1" applyAlignment="1" applyProtection="1">
      <alignment horizontal="center" vertical="center" wrapText="1"/>
      <protection locked="0"/>
    </xf>
    <xf numFmtId="0" fontId="49" fillId="0" borderId="30" xfId="0" applyNumberFormat="1" applyFont="1" applyFill="1" applyBorder="1" applyAlignment="1" applyProtection="1">
      <alignment horizontal="center" vertical="center" wrapText="1"/>
      <protection locked="0"/>
    </xf>
    <xf numFmtId="165" fontId="49" fillId="4" borderId="30" xfId="1" applyNumberFormat="1" applyFont="1" applyFill="1" applyBorder="1" applyAlignment="1" applyProtection="1">
      <alignment horizontal="center" vertical="center" wrapText="1"/>
      <protection locked="0"/>
    </xf>
    <xf numFmtId="0" fontId="49" fillId="0" borderId="30" xfId="1" applyNumberFormat="1" applyFont="1" applyFill="1" applyBorder="1" applyAlignment="1" applyProtection="1">
      <alignment horizontal="center" vertical="center" wrapText="1"/>
      <protection locked="0"/>
    </xf>
    <xf numFmtId="166" fontId="49" fillId="0" borderId="30" xfId="1" applyNumberFormat="1" applyFont="1" applyFill="1" applyBorder="1" applyAlignment="1" applyProtection="1">
      <alignment horizontal="center" vertical="center" wrapText="1"/>
      <protection locked="0"/>
    </xf>
    <xf numFmtId="165" fontId="49" fillId="0" borderId="30" xfId="1" applyNumberFormat="1" applyFont="1" applyFill="1" applyBorder="1" applyAlignment="1" applyProtection="1">
      <alignment horizontal="center" vertical="center" wrapText="1"/>
      <protection locked="0"/>
    </xf>
    <xf numFmtId="164" fontId="21" fillId="7" borderId="30" xfId="0" applyNumberFormat="1" applyFont="1" applyFill="1" applyBorder="1" applyAlignment="1" applyProtection="1">
      <alignment horizontal="center" vertical="center" wrapText="1"/>
      <protection locked="0"/>
    </xf>
    <xf numFmtId="9" fontId="21" fillId="7" borderId="30" xfId="0" applyNumberFormat="1" applyFont="1" applyFill="1" applyBorder="1" applyAlignment="1" applyProtection="1">
      <alignment horizontal="center" vertical="center" wrapText="1"/>
      <protection locked="0"/>
    </xf>
    <xf numFmtId="0" fontId="21" fillId="15" borderId="30" xfId="0" applyNumberFormat="1" applyFont="1" applyFill="1" applyBorder="1" applyAlignment="1" applyProtection="1">
      <alignment horizontal="center" vertical="center" wrapText="1"/>
    </xf>
    <xf numFmtId="4" fontId="21" fillId="15" borderId="30" xfId="0" applyNumberFormat="1" applyFont="1" applyFill="1" applyBorder="1" applyAlignment="1" applyProtection="1">
      <alignment horizontal="center" vertical="center" wrapText="1"/>
    </xf>
    <xf numFmtId="1" fontId="21" fillId="7" borderId="30" xfId="0" applyNumberFormat="1"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0" xfId="0" applyFill="1" applyAlignment="1">
      <alignment horizontal="left" vertical="center"/>
    </xf>
    <xf numFmtId="0" fontId="72" fillId="2" borderId="0" xfId="0" applyFont="1" applyFill="1" applyAlignment="1" applyProtection="1">
      <alignment vertical="center"/>
      <protection hidden="1"/>
    </xf>
    <xf numFmtId="0" fontId="115" fillId="2" borderId="53" xfId="0" applyFont="1" applyFill="1" applyBorder="1" applyAlignment="1">
      <alignment horizontal="center" vertical="center" wrapText="1"/>
    </xf>
    <xf numFmtId="0" fontId="115" fillId="2" borderId="30" xfId="0" applyFont="1" applyFill="1" applyBorder="1" applyAlignment="1">
      <alignment horizontal="center" vertical="center" wrapText="1"/>
    </xf>
    <xf numFmtId="0" fontId="116" fillId="2" borderId="0" xfId="0" applyFont="1" applyFill="1" applyBorder="1" applyAlignment="1">
      <alignment horizontal="center" vertical="center" wrapText="1"/>
    </xf>
    <xf numFmtId="164" fontId="0" fillId="2" borderId="30" xfId="0" applyNumberFormat="1" applyFill="1" applyBorder="1"/>
    <xf numFmtId="0" fontId="0" fillId="2" borderId="0" xfId="0" applyFill="1" applyBorder="1" applyAlignment="1"/>
    <xf numFmtId="0" fontId="0" fillId="2" borderId="0" xfId="0" applyFill="1" applyAlignment="1"/>
    <xf numFmtId="0" fontId="113"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vertical="center"/>
      <protection hidden="1"/>
    </xf>
    <xf numFmtId="0" fontId="113" fillId="2" borderId="0" xfId="0" applyFont="1" applyFill="1" applyBorder="1" applyAlignment="1" applyProtection="1">
      <alignment horizontal="left" vertical="center" wrapText="1"/>
      <protection hidden="1"/>
    </xf>
    <xf numFmtId="0" fontId="0" fillId="2" borderId="30" xfId="0" applyFill="1" applyBorder="1" applyProtection="1">
      <protection locked="0"/>
    </xf>
    <xf numFmtId="14" fontId="0" fillId="2" borderId="30" xfId="0" applyNumberFormat="1" applyFill="1" applyBorder="1" applyProtection="1">
      <protection locked="0"/>
    </xf>
    <xf numFmtId="164" fontId="0" fillId="2" borderId="30" xfId="0" applyNumberFormat="1" applyFill="1" applyBorder="1" applyProtection="1">
      <protection locked="0"/>
    </xf>
    <xf numFmtId="10" fontId="0" fillId="2" borderId="30" xfId="0" applyNumberFormat="1" applyFill="1" applyBorder="1" applyProtection="1">
      <protection locked="0"/>
    </xf>
    <xf numFmtId="0" fontId="0" fillId="2" borderId="30" xfId="0" applyNumberFormat="1" applyFill="1" applyBorder="1" applyProtection="1">
      <protection locked="0"/>
    </xf>
    <xf numFmtId="0" fontId="0" fillId="2" borderId="0" xfId="0" applyFill="1" applyAlignment="1"/>
    <xf numFmtId="0" fontId="73" fillId="2" borderId="0" xfId="0" applyFont="1" applyFill="1" applyAlignment="1" applyProtection="1">
      <alignment horizontal="center" vertical="center"/>
      <protection hidden="1"/>
    </xf>
    <xf numFmtId="0" fontId="113" fillId="2" borderId="0" xfId="0" applyFont="1" applyFill="1" applyAlignment="1" applyProtection="1">
      <alignment horizontal="left" vertical="center"/>
      <protection hidden="1"/>
    </xf>
    <xf numFmtId="0" fontId="113" fillId="2" borderId="0" xfId="0" applyFont="1" applyFill="1" applyBorder="1" applyAlignment="1" applyProtection="1">
      <alignment horizontal="left" vertical="center" wrapText="1"/>
      <protection hidden="1"/>
    </xf>
    <xf numFmtId="169" fontId="58" fillId="2" borderId="0" xfId="0" applyNumberFormat="1" applyFont="1" applyFill="1" applyBorder="1" applyProtection="1">
      <protection hidden="1"/>
    </xf>
    <xf numFmtId="169" fontId="48" fillId="2" borderId="0" xfId="0" applyNumberFormat="1" applyFont="1" applyFill="1" applyBorder="1" applyProtection="1">
      <protection hidden="1"/>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vertical="center"/>
    </xf>
    <xf numFmtId="0" fontId="0" fillId="2" borderId="0" xfId="0" applyFill="1" applyAlignment="1" applyProtection="1">
      <alignment horizontal="center" vertical="center"/>
      <protection hidden="1"/>
    </xf>
    <xf numFmtId="0" fontId="0" fillId="0" borderId="0" xfId="0" applyAlignment="1">
      <alignment horizontal="center" vertical="center"/>
    </xf>
    <xf numFmtId="0" fontId="0" fillId="2" borderId="0" xfId="0" applyFill="1" applyAlignment="1" applyProtection="1">
      <alignment horizontal="center"/>
      <protection hidden="1"/>
    </xf>
    <xf numFmtId="0" fontId="0" fillId="2" borderId="0" xfId="0" applyFont="1" applyFill="1" applyBorder="1" applyAlignment="1" applyProtection="1">
      <alignment horizontal="center"/>
      <protection hidden="1"/>
    </xf>
    <xf numFmtId="0" fontId="6" fillId="2" borderId="0" xfId="0" applyNumberFormat="1" applyFont="1" applyFill="1" applyBorder="1" applyAlignment="1" applyProtection="1">
      <alignment horizontal="center" vertical="center"/>
      <protection hidden="1"/>
    </xf>
    <xf numFmtId="0" fontId="0" fillId="0" borderId="0" xfId="0" applyAlignment="1">
      <alignment horizontal="center"/>
    </xf>
    <xf numFmtId="0" fontId="8" fillId="0" borderId="30" xfId="0" applyFont="1" applyBorder="1" applyAlignment="1">
      <alignment horizontal="center" vertical="center" wrapText="1"/>
    </xf>
    <xf numFmtId="0" fontId="8" fillId="2" borderId="0" xfId="0" applyFont="1" applyFill="1" applyBorder="1" applyAlignment="1" applyProtection="1">
      <alignment horizontal="center" wrapText="1"/>
      <protection locked="0" hidden="1"/>
    </xf>
    <xf numFmtId="0" fontId="0" fillId="2" borderId="0" xfId="0" applyFill="1" applyAlignment="1"/>
    <xf numFmtId="0" fontId="109" fillId="2" borderId="0" xfId="0" applyFont="1" applyFill="1" applyAlignment="1" applyProtection="1">
      <alignment vertical="center"/>
      <protection hidden="1"/>
    </xf>
    <xf numFmtId="0" fontId="92" fillId="2" borderId="31" xfId="0" applyFont="1" applyFill="1" applyBorder="1" applyAlignment="1">
      <alignment horizontal="center" wrapText="1"/>
    </xf>
    <xf numFmtId="0" fontId="28" fillId="18" borderId="31" xfId="0" applyFont="1" applyFill="1" applyBorder="1" applyAlignment="1" applyProtection="1">
      <alignment horizontal="center" vertical="center" wrapText="1"/>
      <protection hidden="1"/>
    </xf>
    <xf numFmtId="0" fontId="0" fillId="2" borderId="0" xfId="0" applyFill="1" applyAlignment="1"/>
    <xf numFmtId="0" fontId="86" fillId="2" borderId="0" xfId="0" applyFont="1" applyFill="1"/>
    <xf numFmtId="0" fontId="104" fillId="2" borderId="0" xfId="0" applyFont="1" applyFill="1"/>
    <xf numFmtId="0" fontId="8" fillId="2" borderId="46" xfId="0" applyFont="1" applyFill="1" applyBorder="1" applyAlignment="1" applyProtection="1">
      <alignment horizontal="left"/>
      <protection hidden="1"/>
    </xf>
    <xf numFmtId="0" fontId="0" fillId="0" borderId="46" xfId="0" applyBorder="1" applyAlignment="1" applyProtection="1">
      <protection hidden="1"/>
    </xf>
    <xf numFmtId="0" fontId="8" fillId="2" borderId="64" xfId="0" applyFont="1" applyFill="1" applyBorder="1" applyAlignment="1" applyProtection="1">
      <alignment horizontal="left"/>
      <protection hidden="1"/>
    </xf>
    <xf numFmtId="0" fontId="8" fillId="2" borderId="66"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0" fillId="2" borderId="64" xfId="0" applyFill="1" applyBorder="1" applyAlignment="1" applyProtection="1">
      <protection hidden="1"/>
    </xf>
    <xf numFmtId="0" fontId="0" fillId="2" borderId="65" xfId="0" applyFill="1" applyBorder="1" applyAlignment="1" applyProtection="1">
      <protection hidden="1"/>
    </xf>
    <xf numFmtId="0" fontId="112" fillId="2" borderId="43" xfId="2" applyFont="1" applyFill="1" applyBorder="1" applyAlignment="1" applyProtection="1">
      <protection hidden="1"/>
    </xf>
    <xf numFmtId="0" fontId="99" fillId="0" borderId="44" xfId="0" applyFont="1" applyBorder="1" applyAlignment="1" applyProtection="1">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8" fillId="2" borderId="43" xfId="0" applyFont="1" applyFill="1" applyBorder="1" applyAlignment="1" applyProtection="1">
      <alignment horizontal="left"/>
      <protection hidden="1"/>
    </xf>
    <xf numFmtId="0" fontId="0" fillId="0" borderId="43" xfId="0" applyBorder="1" applyAlignment="1" applyProtection="1">
      <protection hidden="1"/>
    </xf>
    <xf numFmtId="0" fontId="0" fillId="2" borderId="0" xfId="0" applyFill="1" applyAlignment="1" applyProtection="1">
      <alignment horizontal="center" vertical="center"/>
      <protection hidden="1"/>
    </xf>
    <xf numFmtId="0" fontId="0" fillId="2" borderId="0" xfId="0" applyFill="1" applyAlignment="1"/>
    <xf numFmtId="0" fontId="49"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58" fillId="2" borderId="0" xfId="0" applyFont="1"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0" fontId="55" fillId="11" borderId="30"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16" borderId="33" xfId="0" applyFill="1" applyBorder="1" applyAlignment="1" applyProtection="1">
      <alignment horizontal="center" vertical="center" wrapText="1"/>
      <protection hidden="1"/>
    </xf>
    <xf numFmtId="0" fontId="110"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114" fillId="2" borderId="36" xfId="0" applyFont="1" applyFill="1" applyBorder="1" applyAlignment="1" applyProtection="1">
      <alignment horizontal="center" vertical="center"/>
      <protection hidden="1"/>
    </xf>
    <xf numFmtId="0" fontId="9" fillId="2" borderId="0" xfId="0" applyFont="1" applyFill="1" applyBorder="1" applyAlignment="1">
      <alignment horizontal="lef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20" fillId="11" borderId="22" xfId="0" applyFont="1" applyFill="1" applyBorder="1" applyAlignment="1" applyProtection="1">
      <alignment horizontal="left" vertical="center" wrapText="1"/>
      <protection hidden="1"/>
    </xf>
    <xf numFmtId="0" fontId="0" fillId="0" borderId="75" xfId="0" applyBorder="1" applyAlignment="1">
      <alignment vertical="center" wrapText="1"/>
    </xf>
    <xf numFmtId="0" fontId="21" fillId="2" borderId="31" xfId="0" applyFont="1" applyFill="1" applyBorder="1" applyAlignment="1" applyProtection="1">
      <alignment horizontal="left" vertical="center" wrapText="1"/>
      <protection locked="0"/>
    </xf>
    <xf numFmtId="0" fontId="0" fillId="0" borderId="33" xfId="0" applyBorder="1" applyAlignment="1" applyProtection="1">
      <alignment vertical="center" wrapText="1"/>
      <protection locked="0"/>
    </xf>
    <xf numFmtId="0" fontId="20" fillId="11" borderId="17" xfId="0" applyFont="1" applyFill="1" applyBorder="1" applyAlignment="1" applyProtection="1">
      <alignment horizontal="center" vertical="center" wrapText="1"/>
      <protection hidden="1"/>
    </xf>
    <xf numFmtId="0" fontId="0" fillId="0" borderId="57"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6" xfId="0" applyFont="1" applyFill="1" applyBorder="1" applyAlignment="1" applyProtection="1">
      <alignment horizontal="center" vertical="center" wrapText="1"/>
      <protection hidden="1"/>
    </xf>
    <xf numFmtId="0" fontId="0" fillId="0" borderId="77" xfId="0" applyBorder="1" applyAlignment="1">
      <alignment vertical="center" wrapText="1"/>
    </xf>
    <xf numFmtId="0" fontId="49" fillId="0" borderId="33" xfId="0" applyFont="1" applyBorder="1" applyAlignment="1" applyProtection="1">
      <alignment vertical="center" wrapText="1"/>
      <protection locked="0"/>
    </xf>
    <xf numFmtId="0" fontId="20" fillId="11" borderId="16" xfId="0" applyFont="1" applyFill="1" applyBorder="1" applyAlignment="1" applyProtection="1">
      <alignment horizontal="center" vertical="center"/>
      <protection hidden="1"/>
    </xf>
    <xf numFmtId="0" fontId="0" fillId="0" borderId="71" xfId="0" applyBorder="1" applyAlignment="1">
      <alignment horizontal="center" vertical="center"/>
    </xf>
    <xf numFmtId="0" fontId="0" fillId="0" borderId="82" xfId="0" applyBorder="1" applyAlignment="1">
      <alignment horizontal="center" vertical="center"/>
    </xf>
    <xf numFmtId="0" fontId="0" fillId="0" borderId="33" xfId="0" applyBorder="1" applyAlignment="1">
      <alignment vertical="center" wrapText="1"/>
    </xf>
    <xf numFmtId="0" fontId="23" fillId="12" borderId="58" xfId="0" applyFont="1" applyFill="1" applyBorder="1" applyAlignment="1" applyProtection="1">
      <alignment horizontal="left" vertical="center" wrapText="1"/>
      <protection hidden="1"/>
    </xf>
    <xf numFmtId="0" fontId="0" fillId="0" borderId="58" xfId="0" applyBorder="1" applyAlignment="1">
      <alignment vertical="center" wrapText="1"/>
    </xf>
    <xf numFmtId="0" fontId="0" fillId="0" borderId="30" xfId="0" applyBorder="1" applyAlignment="1">
      <alignment vertical="center"/>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2" xfId="0" applyBorder="1" applyAlignment="1">
      <alignment vertical="center" wrapText="1"/>
    </xf>
    <xf numFmtId="0" fontId="20" fillId="11" borderId="80" xfId="0" applyFont="1" applyFill="1" applyBorder="1" applyAlignment="1" applyProtection="1">
      <alignment horizontal="left" vertical="center" wrapText="1"/>
      <protection hidden="1"/>
    </xf>
    <xf numFmtId="0" fontId="0" fillId="0" borderId="81" xfId="0" applyBorder="1" applyAlignment="1">
      <alignment vertical="center" wrapText="1"/>
    </xf>
    <xf numFmtId="0" fontId="20" fillId="11" borderId="78" xfId="0" applyFont="1" applyFill="1" applyBorder="1" applyAlignment="1" applyProtection="1">
      <alignment horizontal="left" vertical="center" wrapText="1"/>
      <protection hidden="1"/>
    </xf>
    <xf numFmtId="0" fontId="0" fillId="0" borderId="79" xfId="0" applyBorder="1" applyAlignment="1">
      <alignment vertical="center" wrapText="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6" fillId="5" borderId="30" xfId="0" applyNumberFormat="1"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NumberFormat="1" applyFont="1" applyFill="1" applyBorder="1" applyAlignment="1" applyProtection="1">
      <alignment horizontal="left" vertical="center" indent="1"/>
      <protection hidden="1"/>
    </xf>
    <xf numFmtId="0" fontId="6" fillId="5" borderId="13" xfId="0" applyNumberFormat="1" applyFont="1" applyFill="1" applyBorder="1" applyAlignment="1" applyProtection="1">
      <alignment horizontal="left" vertical="center" indent="1"/>
      <protection hidden="1"/>
    </xf>
    <xf numFmtId="0" fontId="6" fillId="5" borderId="14" xfId="0" applyNumberFormat="1" applyFont="1" applyFill="1" applyBorder="1" applyAlignment="1" applyProtection="1">
      <alignment horizontal="left" vertical="center" indent="1"/>
      <protection hidden="1"/>
    </xf>
    <xf numFmtId="0" fontId="8" fillId="0" borderId="39" xfId="0" applyFont="1" applyFill="1" applyBorder="1" applyAlignment="1" applyProtection="1">
      <alignment horizontal="left" vertical="center"/>
      <protection hidden="1"/>
    </xf>
    <xf numFmtId="0" fontId="0" fillId="0" borderId="74" xfId="0" applyBorder="1" applyAlignment="1">
      <alignment vertical="center"/>
    </xf>
    <xf numFmtId="0" fontId="8" fillId="0" borderId="31" xfId="0" applyFont="1" applyFill="1" applyBorder="1" applyAlignment="1" applyProtection="1">
      <alignment horizontal="left" vertical="center"/>
      <protection hidden="1"/>
    </xf>
    <xf numFmtId="0" fontId="0" fillId="0" borderId="33" xfId="0" applyBorder="1" applyAlignment="1">
      <alignment vertical="center"/>
    </xf>
    <xf numFmtId="0" fontId="23" fillId="12" borderId="58" xfId="0" applyFont="1" applyFill="1" applyBorder="1" applyAlignment="1" applyProtection="1">
      <alignment horizontal="center" vertical="center" wrapText="1"/>
      <protection hidden="1"/>
    </xf>
    <xf numFmtId="0" fontId="0" fillId="0" borderId="75"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1" fillId="2" borderId="0" xfId="5" applyFont="1" applyFill="1" applyBorder="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NumberFormat="1" applyFont="1" applyFill="1" applyBorder="1" applyAlignment="1" applyProtection="1">
      <alignment horizontal="left" vertical="center"/>
      <protection hidden="1"/>
    </xf>
    <xf numFmtId="0" fontId="0" fillId="0" borderId="50" xfId="0" applyBorder="1" applyAlignment="1">
      <alignment vertical="center"/>
    </xf>
    <xf numFmtId="0" fontId="0" fillId="0" borderId="70" xfId="0" applyBorder="1" applyAlignment="1">
      <alignment vertical="center"/>
    </xf>
    <xf numFmtId="0" fontId="68" fillId="14" borderId="68"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69" xfId="0" applyBorder="1" applyAlignment="1" applyProtection="1">
      <alignment vertical="center" wrapText="1"/>
      <protection hidden="1"/>
    </xf>
    <xf numFmtId="0" fontId="68" fillId="14" borderId="68" xfId="0" applyNumberFormat="1" applyFont="1" applyFill="1" applyBorder="1" applyAlignment="1" applyProtection="1">
      <alignment horizontal="left" vertical="center" wrapText="1"/>
      <protection hidden="1"/>
    </xf>
    <xf numFmtId="0" fontId="0" fillId="0" borderId="0" xfId="0" applyNumberFormat="1" applyAlignment="1" applyProtection="1">
      <alignment vertical="center" wrapText="1"/>
      <protection hidden="1"/>
    </xf>
    <xf numFmtId="0" fontId="0" fillId="0" borderId="69" xfId="0" applyNumberFormat="1" applyBorder="1" applyAlignment="1" applyProtection="1">
      <alignment vertical="center" wrapText="1"/>
      <protection hidden="1"/>
    </xf>
    <xf numFmtId="0" fontId="20" fillId="11" borderId="40" xfId="0" applyFont="1" applyFill="1" applyBorder="1" applyAlignment="1" applyProtection="1">
      <alignment horizontal="left" vertical="center" indent="2"/>
      <protection hidden="1"/>
    </xf>
    <xf numFmtId="0" fontId="0" fillId="11" borderId="0" xfId="0" applyFill="1" applyBorder="1" applyAlignment="1" applyProtection="1">
      <alignment horizontal="left" vertical="center" indent="2"/>
      <protection hidden="1"/>
    </xf>
    <xf numFmtId="0" fontId="49"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vertical="center"/>
      <protection locked="0"/>
    </xf>
    <xf numFmtId="49" fontId="49" fillId="0" borderId="6"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vertical="center"/>
      <protection locked="0"/>
    </xf>
    <xf numFmtId="49" fontId="21" fillId="0"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vertical="center"/>
      <protection locked="0"/>
    </xf>
    <xf numFmtId="49" fontId="21" fillId="0" borderId="14"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vertical="center"/>
      <protection locked="0"/>
    </xf>
    <xf numFmtId="166" fontId="21" fillId="0" borderId="6" xfId="0" applyNumberFormat="1" applyFont="1" applyFill="1" applyBorder="1" applyAlignment="1" applyProtection="1">
      <alignment horizontal="center" vertical="center" wrapText="1"/>
      <protection locked="0"/>
    </xf>
    <xf numFmtId="166" fontId="7" fillId="0" borderId="6" xfId="0" applyNumberFormat="1" applyFont="1" applyFill="1" applyBorder="1" applyAlignment="1" applyProtection="1">
      <alignment vertical="center"/>
      <protection locked="0"/>
    </xf>
    <xf numFmtId="0" fontId="21"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49" fontId="7" fillId="0" borderId="6"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0" fillId="0" borderId="0" xfId="0" applyFont="1" applyAlignment="1" applyProtection="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0" fontId="90" fillId="0" borderId="31" xfId="0" applyFont="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8" fillId="0" borderId="31" xfId="0" applyFont="1" applyFill="1" applyBorder="1" applyAlignment="1" applyProtection="1">
      <alignment horizontal="left" vertical="center" wrapText="1"/>
      <protection hidden="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55" fillId="11" borderId="31" xfId="0" applyFont="1" applyFill="1" applyBorder="1" applyAlignment="1" applyProtection="1">
      <alignment horizontal="lef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55" fillId="11" borderId="55" xfId="0" applyFont="1" applyFill="1" applyBorder="1" applyAlignment="1" applyProtection="1">
      <alignment horizontal="left" vertical="center" wrapText="1"/>
      <protection hidden="1"/>
    </xf>
    <xf numFmtId="0" fontId="0" fillId="0" borderId="63" xfId="0" applyBorder="1" applyAlignment="1" applyProtection="1">
      <alignment vertical="center" wrapText="1"/>
      <protection hidden="1"/>
    </xf>
    <xf numFmtId="0" fontId="0" fillId="0" borderId="59" xfId="0" applyBorder="1" applyAlignment="1" applyProtection="1">
      <alignment vertical="center" wrapText="1"/>
      <protection hidden="1"/>
    </xf>
    <xf numFmtId="0" fontId="90" fillId="0" borderId="30" xfId="0" applyFont="1" applyFill="1" applyBorder="1" applyAlignment="1" applyProtection="1">
      <alignment horizontal="left" vertical="center" wrapText="1"/>
      <protection hidden="1"/>
    </xf>
    <xf numFmtId="0" fontId="0" fillId="0" borderId="30" xfId="0" applyFill="1" applyBorder="1" applyAlignment="1" applyProtection="1">
      <alignment horizontal="left" vertical="center" wrapText="1"/>
      <protection hidden="1"/>
    </xf>
    <xf numFmtId="0" fontId="0" fillId="0" borderId="30" xfId="0" applyFill="1" applyBorder="1" applyAlignment="1" applyProtection="1">
      <alignmen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0" fillId="0" borderId="32" xfId="0" applyBorder="1" applyAlignment="1" applyProtection="1">
      <alignment vertical="center" wrapText="1"/>
      <protection hidden="1"/>
    </xf>
    <xf numFmtId="0" fontId="90" fillId="2" borderId="62" xfId="0" quotePrefix="1" applyFont="1"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90" fillId="2" borderId="32" xfId="0" quotePrefix="1" applyFont="1" applyFill="1" applyBorder="1" applyAlignment="1" applyProtection="1">
      <alignment horizontal="left" vertical="center" wrapText="1"/>
      <protection hidden="1"/>
    </xf>
    <xf numFmtId="0" fontId="118" fillId="14" borderId="54" xfId="0" applyFont="1" applyFill="1" applyBorder="1" applyAlignment="1" applyProtection="1">
      <alignment horizontal="left" vertical="center" wrapText="1"/>
      <protection hidden="1"/>
    </xf>
    <xf numFmtId="0" fontId="0" fillId="14" borderId="49" xfId="0" applyFont="1" applyFill="1" applyBorder="1" applyAlignment="1" applyProtection="1">
      <alignment vertical="center" wrapText="1"/>
      <protection hidden="1"/>
    </xf>
    <xf numFmtId="0" fontId="0" fillId="0" borderId="49" xfId="0" applyFont="1" applyBorder="1" applyAlignment="1" applyProtection="1">
      <alignment wrapText="1"/>
      <protection hidden="1"/>
    </xf>
    <xf numFmtId="0" fontId="0" fillId="0" borderId="61" xfId="0" applyFont="1" applyBorder="1" applyAlignment="1" applyProtection="1">
      <alignment wrapText="1"/>
      <protection hidden="1"/>
    </xf>
    <xf numFmtId="0" fontId="90"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83" xfId="0" applyBorder="1" applyAlignment="1">
      <alignment horizontal="center" vertical="center" wrapText="1"/>
    </xf>
    <xf numFmtId="0" fontId="118" fillId="14" borderId="31" xfId="0" applyFont="1" applyFill="1" applyBorder="1" applyAlignment="1" applyProtection="1">
      <alignment horizontal="left" vertical="center" wrapText="1"/>
      <protection hidden="1"/>
    </xf>
    <xf numFmtId="0" fontId="0" fillId="14" borderId="32" xfId="0" applyFont="1" applyFill="1" applyBorder="1" applyAlignment="1" applyProtection="1">
      <alignment vertical="center" wrapText="1"/>
      <protection hidden="1"/>
    </xf>
    <xf numFmtId="0" fontId="0" fillId="0" borderId="32" xfId="0" applyFont="1" applyBorder="1" applyAlignment="1" applyProtection="1">
      <alignment wrapText="1"/>
      <protection hidden="1"/>
    </xf>
    <xf numFmtId="0" fontId="0" fillId="0" borderId="33" xfId="0" applyFont="1" applyBorder="1" applyAlignment="1" applyProtection="1">
      <alignment wrapText="1"/>
      <protection hidden="1"/>
    </xf>
    <xf numFmtId="0" fontId="28" fillId="2" borderId="31" xfId="0" applyFont="1" applyFill="1" applyBorder="1" applyAlignment="1" applyProtection="1">
      <alignment horizontal="left" vertical="center" wrapText="1"/>
      <protection hidden="1"/>
    </xf>
    <xf numFmtId="0" fontId="28" fillId="2" borderId="32" xfId="0" applyFont="1" applyFill="1" applyBorder="1" applyAlignment="1" applyProtection="1">
      <alignment horizontal="left" vertical="center" wrapText="1"/>
      <protection hidden="1"/>
    </xf>
    <xf numFmtId="0" fontId="28" fillId="2" borderId="33" xfId="0" applyFont="1" applyFill="1" applyBorder="1" applyAlignment="1" applyProtection="1">
      <alignment horizontal="left" vertical="center" wrapText="1"/>
      <protection hidden="1"/>
    </xf>
    <xf numFmtId="0" fontId="118" fillId="19" borderId="31" xfId="0" applyFont="1" applyFill="1" applyBorder="1" applyAlignment="1" applyProtection="1">
      <alignment horizontal="left" vertical="center" wrapText="1"/>
      <protection hidden="1"/>
    </xf>
    <xf numFmtId="0" fontId="118" fillId="19" borderId="32" xfId="0" applyFont="1" applyFill="1" applyBorder="1" applyAlignment="1" applyProtection="1">
      <alignment horizontal="left" vertical="center" wrapText="1"/>
      <protection hidden="1"/>
    </xf>
    <xf numFmtId="0" fontId="0" fillId="19" borderId="32" xfId="0" applyFont="1" applyFill="1" applyBorder="1" applyAlignment="1" applyProtection="1">
      <alignment vertical="center" wrapText="1"/>
      <protection hidden="1"/>
    </xf>
    <xf numFmtId="0" fontId="0" fillId="19" borderId="32" xfId="0" applyFont="1" applyFill="1" applyBorder="1" applyAlignment="1" applyProtection="1">
      <alignment wrapText="1"/>
      <protection hidden="1"/>
    </xf>
    <xf numFmtId="0" fontId="0" fillId="19" borderId="33" xfId="0" applyFont="1" applyFill="1" applyBorder="1" applyAlignment="1" applyProtection="1">
      <alignment wrapText="1"/>
      <protection hidden="1"/>
    </xf>
    <xf numFmtId="0" fontId="28" fillId="0" borderId="53" xfId="0" applyFont="1" applyFill="1" applyBorder="1" applyAlignment="1" applyProtection="1">
      <alignment horizontal="center" vertical="center" wrapText="1"/>
      <protection hidden="1"/>
    </xf>
    <xf numFmtId="0" fontId="28" fillId="0" borderId="48"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119" fillId="11" borderId="31" xfId="0" applyFont="1" applyFill="1" applyBorder="1" applyAlignment="1" applyProtection="1">
      <alignment horizontal="left" vertical="center" wrapText="1"/>
      <protection hidden="1"/>
    </xf>
    <xf numFmtId="0" fontId="120" fillId="0" borderId="32" xfId="0" applyFont="1" applyBorder="1" applyAlignment="1" applyProtection="1">
      <alignment horizontal="left" vertical="center" wrapText="1"/>
      <protection hidden="1"/>
    </xf>
    <xf numFmtId="0" fontId="120" fillId="0" borderId="32" xfId="0" applyFont="1" applyBorder="1" applyAlignment="1" applyProtection="1">
      <alignment vertical="center" wrapText="1"/>
      <protection hidden="1"/>
    </xf>
    <xf numFmtId="0" fontId="120" fillId="0" borderId="33" xfId="0" applyFont="1" applyBorder="1" applyAlignment="1" applyProtection="1">
      <alignment vertical="center" wrapText="1"/>
      <protection hidden="1"/>
    </xf>
    <xf numFmtId="0" fontId="118" fillId="2" borderId="31" xfId="0" applyFont="1" applyFill="1" applyBorder="1" applyAlignment="1" applyProtection="1">
      <alignment horizontal="left" vertical="center" wrapText="1"/>
      <protection hidden="1"/>
    </xf>
    <xf numFmtId="0" fontId="118" fillId="2" borderId="32" xfId="0" applyFont="1" applyFill="1" applyBorder="1" applyAlignment="1" applyProtection="1">
      <alignment horizontal="left" vertical="center" wrapText="1"/>
      <protection hidden="1"/>
    </xf>
    <xf numFmtId="0" fontId="118" fillId="2" borderId="33" xfId="0" applyFont="1" applyFill="1" applyBorder="1" applyAlignment="1" applyProtection="1">
      <alignment horizontal="left" vertical="center" wrapText="1"/>
      <protection hidden="1"/>
    </xf>
    <xf numFmtId="0" fontId="118" fillId="2" borderId="54" xfId="0" applyFont="1" applyFill="1" applyBorder="1" applyAlignment="1" applyProtection="1">
      <alignment horizontal="left" vertical="center" wrapText="1"/>
      <protection hidden="1"/>
    </xf>
    <xf numFmtId="0" fontId="0" fillId="2" borderId="49" xfId="0" applyFont="1" applyFill="1" applyBorder="1" applyAlignment="1" applyProtection="1">
      <alignment horizontal="left" vertical="center" wrapText="1"/>
      <protection hidden="1"/>
    </xf>
    <xf numFmtId="0" fontId="0" fillId="0" borderId="61" xfId="0" applyFont="1" applyBorder="1" applyAlignment="1" applyProtection="1">
      <alignment vertical="center" wrapText="1"/>
      <protection hidden="1"/>
    </xf>
    <xf numFmtId="0" fontId="28" fillId="0" borderId="31" xfId="0" applyFont="1" applyBorder="1" applyAlignment="1" applyProtection="1">
      <alignment horizontal="left" vertical="center" wrapText="1"/>
      <protection hidden="1"/>
    </xf>
    <xf numFmtId="0" fontId="28" fillId="0" borderId="32" xfId="0" applyFont="1" applyBorder="1" applyAlignment="1" applyProtection="1">
      <alignment horizontal="left" vertical="center" wrapText="1"/>
      <protection hidden="1"/>
    </xf>
    <xf numFmtId="0" fontId="8" fillId="0" borderId="30" xfId="0" applyFont="1" applyFill="1" applyBorder="1" applyAlignment="1" applyProtection="1">
      <alignment horizontal="left" vertical="center"/>
      <protection hidden="1"/>
    </xf>
    <xf numFmtId="0" fontId="0" fillId="0" borderId="30" xfId="0" applyBorder="1" applyAlignment="1" applyProtection="1">
      <protection hidden="1"/>
    </xf>
    <xf numFmtId="0" fontId="6" fillId="5" borderId="54" xfId="0" applyNumberFormat="1" applyFont="1" applyFill="1" applyBorder="1" applyAlignment="1" applyProtection="1">
      <alignment horizontal="left" vertical="center"/>
      <protection hidden="1"/>
    </xf>
    <xf numFmtId="0" fontId="0" fillId="0" borderId="49" xfId="0" applyBorder="1" applyAlignment="1" applyProtection="1">
      <protection hidden="1"/>
    </xf>
    <xf numFmtId="0" fontId="0" fillId="0" borderId="61" xfId="0" applyBorder="1" applyAlignment="1" applyProtection="1">
      <protection hidden="1"/>
    </xf>
    <xf numFmtId="0" fontId="107" fillId="2" borderId="16" xfId="0" applyFont="1" applyFill="1" applyBorder="1" applyAlignment="1" applyProtection="1">
      <alignment horizontal="left" vertical="center" wrapText="1"/>
      <protection hidden="1"/>
    </xf>
    <xf numFmtId="0" fontId="107" fillId="0" borderId="71" xfId="0" applyFont="1" applyBorder="1" applyAlignment="1">
      <alignment vertical="center" wrapText="1"/>
    </xf>
    <xf numFmtId="0" fontId="107" fillId="0" borderId="82" xfId="0" applyFont="1" applyBorder="1" applyAlignment="1">
      <alignment vertical="center" wrapText="1"/>
    </xf>
    <xf numFmtId="0" fontId="28" fillId="0" borderId="54"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28" fillId="0" borderId="58"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28" fillId="0" borderId="51" xfId="0" applyFont="1" applyFill="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0" xfId="0"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Font="1" applyAlignment="1" applyProtection="1">
      <alignment wrapText="1"/>
      <protection hidden="1"/>
    </xf>
    <xf numFmtId="0" fontId="0" fillId="0" borderId="0" xfId="0" applyAlignment="1">
      <alignment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118" fillId="14" borderId="32" xfId="0" applyFont="1" applyFill="1" applyBorder="1" applyAlignment="1" applyProtection="1">
      <alignment horizontal="left" vertical="center" wrapText="1"/>
      <protection hidden="1"/>
    </xf>
    <xf numFmtId="0" fontId="0" fillId="0" borderId="11" xfId="0" applyBorder="1" applyAlignment="1">
      <alignment horizontal="center" vertical="center" wrapText="1"/>
    </xf>
    <xf numFmtId="0" fontId="0" fillId="0" borderId="48" xfId="0" applyBorder="1" applyAlignment="1">
      <alignment horizontal="center" wrapText="1"/>
    </xf>
    <xf numFmtId="0" fontId="0" fillId="0" borderId="11" xfId="0" applyBorder="1" applyAlignment="1">
      <alignment horizontal="center" wrapText="1"/>
    </xf>
    <xf numFmtId="0" fontId="90" fillId="2" borderId="30" xfId="0" applyFont="1" applyFill="1" applyBorder="1" applyAlignment="1" applyProtection="1">
      <alignment horizontal="center" vertical="center" wrapText="1"/>
      <protection hidden="1"/>
    </xf>
    <xf numFmtId="0" fontId="53" fillId="0" borderId="30" xfId="0" applyFont="1" applyBorder="1" applyAlignment="1" applyProtection="1">
      <alignment horizontal="left" vertical="center" wrapText="1"/>
      <protection hidden="1"/>
    </xf>
    <xf numFmtId="0" fontId="86" fillId="0" borderId="30" xfId="0" applyFont="1" applyBorder="1" applyAlignment="1" applyProtection="1">
      <alignment horizontal="left" vertical="center" wrapText="1"/>
      <protection hidden="1"/>
    </xf>
    <xf numFmtId="0" fontId="86" fillId="0" borderId="30" xfId="0" applyFont="1" applyBorder="1" applyAlignment="1" applyProtection="1">
      <alignment vertical="center" wrapText="1"/>
      <protection hidden="1"/>
    </xf>
    <xf numFmtId="0" fontId="0" fillId="17" borderId="33" xfId="0" applyFont="1" applyFill="1" applyBorder="1" applyAlignment="1">
      <alignment vertical="center" wrapText="1"/>
    </xf>
    <xf numFmtId="0" fontId="0" fillId="2" borderId="57" xfId="0" applyFill="1" applyBorder="1" applyAlignment="1">
      <alignment horizontal="center" vertical="center" wrapText="1"/>
    </xf>
    <xf numFmtId="0" fontId="0" fillId="2" borderId="57" xfId="0" applyFill="1" applyBorder="1" applyAlignment="1">
      <alignment vertical="center"/>
    </xf>
    <xf numFmtId="0" fontId="0" fillId="0" borderId="53" xfId="0" quotePrefix="1" applyBorder="1" applyAlignment="1">
      <alignment vertical="center" wrapText="1"/>
    </xf>
    <xf numFmtId="0" fontId="0" fillId="0" borderId="11" xfId="0" applyBorder="1" applyAlignment="1">
      <alignment vertical="center" wrapText="1"/>
    </xf>
    <xf numFmtId="0" fontId="0" fillId="10" borderId="33" xfId="0" applyFill="1" applyBorder="1" applyAlignment="1">
      <alignment horizontal="left" vertical="center" wrapText="1"/>
    </xf>
    <xf numFmtId="0" fontId="0" fillId="10" borderId="33" xfId="0" applyFill="1" applyBorder="1" applyAlignment="1">
      <alignment horizontal="left" vertical="center" wrapText="1"/>
    </xf>
    <xf numFmtId="0" fontId="0" fillId="0" borderId="33" xfId="0" applyBorder="1" applyAlignment="1">
      <alignment horizontal="left" vertical="center"/>
    </xf>
  </cellXfs>
  <cellStyles count="7">
    <cellStyle name="Lien hypertexte" xfId="2" builtinId="8"/>
    <cellStyle name="Monétaire" xfId="1" builtinId="4"/>
    <cellStyle name="Normal" xfId="0" builtinId="0"/>
    <cellStyle name="Normal 29" xfId="5" xr:uid="{00000000-0005-0000-0000-000003000000}"/>
    <cellStyle name="Normal 30" xfId="6" xr:uid="{00000000-0005-0000-0000-000004000000}"/>
    <cellStyle name="Normal_budget projet partenariat FEAMP" xfId="4" xr:uid="{00000000-0005-0000-0000-000005000000}"/>
    <cellStyle name="Pourcentage 2" xfId="3" xr:uid="{00000000-0005-0000-0000-000006000000}"/>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19" noThreeD="1"/>
</file>

<file path=xl/ctrlProps/ctrlProp2.xml><?xml version="1.0" encoding="utf-8"?>
<formControlPr xmlns="http://schemas.microsoft.com/office/spreadsheetml/2009/9/main" objectType="CheckBox" checked="Checked" fmlaLink="$G$123" noThreeD="1"/>
</file>

<file path=xl/ctrlProps/ctrlProp3.xml><?xml version="1.0" encoding="utf-8"?>
<formControlPr xmlns="http://schemas.microsoft.com/office/spreadsheetml/2009/9/main" objectType="Radio"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noThreeD="1"/>
</file>

<file path=xl/ctrlProps/ctrlProp93.xml><?xml version="1.0" encoding="utf-8"?>
<formControlPr xmlns="http://schemas.microsoft.com/office/spreadsheetml/2009/9/main" objectType="CheckBox" checked="Checked" noThreeD="1"/>
</file>

<file path=xl/ctrlProps/ctrlProp94.xml><?xml version="1.0" encoding="utf-8"?>
<formControlPr xmlns="http://schemas.microsoft.com/office/spreadsheetml/2009/9/main" objectType="CheckBox" checked="Checked" noThreeD="1"/>
</file>

<file path=xl/ctrlProps/ctrlProp95.xml><?xml version="1.0" encoding="utf-8"?>
<formControlPr xmlns="http://schemas.microsoft.com/office/spreadsheetml/2009/9/main" objectType="CheckBox" checked="Checked"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353421</xdr:colOff>
      <xdr:row>1</xdr:row>
      <xdr:rowOff>107495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1954063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431343</xdr:colOff>
      <xdr:row>0</xdr:row>
      <xdr:rowOff>2019602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117</xdr:row>
          <xdr:rowOff>95250</xdr:rowOff>
        </xdr:from>
        <xdr:to>
          <xdr:col>6</xdr:col>
          <xdr:colOff>104775</xdr:colOff>
          <xdr:row>120</xdr:row>
          <xdr:rowOff>38100</xdr:rowOff>
        </xdr:to>
        <xdr:sp macro="" textlink="">
          <xdr:nvSpPr>
            <xdr:cNvPr id="17409" name="Check Box 1" descr="OUI"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122</xdr:row>
          <xdr:rowOff>38100</xdr:rowOff>
        </xdr:from>
        <xdr:to>
          <xdr:col>6</xdr:col>
          <xdr:colOff>276225</xdr:colOff>
          <xdr:row>122</xdr:row>
          <xdr:rowOff>485775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29028</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545644</xdr:colOff>
      <xdr:row>1</xdr:row>
      <xdr:rowOff>74385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10</xdr:col>
          <xdr:colOff>1668992</xdr:colOff>
          <xdr:row>19</xdr:row>
          <xdr:rowOff>355599</xdr:rowOff>
        </xdr:to>
        <xdr:pic>
          <xdr:nvPicPr>
            <xdr:cNvPr id="6" name="Image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ANXE2-Ress. Prévi'!$B$13:$F$14" spid="_x0000_s45288"/>
                </a:ext>
              </a:extLst>
            </xdr:cNvPicPr>
          </xdr:nvPicPr>
          <xdr:blipFill>
            <a:blip xmlns:r="http://schemas.openxmlformats.org/officeDocument/2006/relationships" r:embed="rId1"/>
            <a:srcRect/>
            <a:stretch>
              <a:fillRect/>
            </a:stretch>
          </xdr:blipFill>
          <xdr:spPr bwMode="auto">
            <a:xfrm>
              <a:off x="0" y="3695700"/>
              <a:ext cx="13081000" cy="555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10</xdr:col>
          <xdr:colOff>1668992</xdr:colOff>
          <xdr:row>21</xdr:row>
          <xdr:rowOff>104774</xdr:rowOff>
        </xdr:to>
        <xdr:pic>
          <xdr:nvPicPr>
            <xdr:cNvPr id="7" name="Imag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ANXE2-Ress. Prévi'!$B$16:$F$17" spid="_x0000_s45289"/>
                </a:ext>
              </a:extLst>
            </xdr:cNvPicPr>
          </xdr:nvPicPr>
          <xdr:blipFill>
            <a:blip xmlns:r="http://schemas.openxmlformats.org/officeDocument/2006/relationships" r:embed="rId2"/>
            <a:srcRect/>
            <a:stretch>
              <a:fillRect/>
            </a:stretch>
          </xdr:blipFill>
          <xdr:spPr bwMode="auto">
            <a:xfrm>
              <a:off x="0" y="4654550"/>
              <a:ext cx="13081000" cy="56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10</xdr:col>
          <xdr:colOff>1677664</xdr:colOff>
          <xdr:row>25</xdr:row>
          <xdr:rowOff>2608</xdr:rowOff>
        </xdr:to>
        <xdr:pic>
          <xdr:nvPicPr>
            <xdr:cNvPr id="8" name="Image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ANXE2-Ress. Prévi'!$B$19:$F$20" spid="_x0000_s45290"/>
                </a:ext>
              </a:extLst>
            </xdr:cNvPicPr>
          </xdr:nvPicPr>
          <xdr:blipFill>
            <a:blip xmlns:r="http://schemas.openxmlformats.org/officeDocument/2006/relationships" r:embed="rId3"/>
            <a:srcRect/>
            <a:stretch>
              <a:fillRect/>
            </a:stretch>
          </xdr:blipFill>
          <xdr:spPr bwMode="auto">
            <a:xfrm>
              <a:off x="0" y="5384800"/>
              <a:ext cx="13086497" cy="555057"/>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xdr:col>
      <xdr:colOff>228599</xdr:colOff>
      <xdr:row>0</xdr:row>
      <xdr:rowOff>0</xdr:rowOff>
    </xdr:from>
    <xdr:ext cx="5169893" cy="1825170"/>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304" t="13947" b="12900"/>
        <a:stretch/>
      </xdr:blipFill>
      <xdr:spPr>
        <a:xfrm>
          <a:off x="8305799" y="0"/>
          <a:ext cx="5169893" cy="1825170"/>
        </a:xfrm>
        <a:prstGeom prst="rect">
          <a:avLst/>
        </a:prstGeom>
      </xdr:spPr>
    </xdr:pic>
    <xdr:clientData/>
  </xdr:oneCellAnchor>
  <xdr:twoCellAnchor editAs="oneCell">
    <xdr:from>
      <xdr:col>1</xdr:col>
      <xdr:colOff>313267</xdr:colOff>
      <xdr:row>0</xdr:row>
      <xdr:rowOff>169333</xdr:rowOff>
    </xdr:from>
    <xdr:to>
      <xdr:col>3</xdr:col>
      <xdr:colOff>655259</xdr:colOff>
      <xdr:row>9</xdr:row>
      <xdr:rowOff>10433</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55" r="71739" b="19163"/>
        <a:stretch/>
      </xdr:blipFill>
      <xdr:spPr>
        <a:xfrm>
          <a:off x="313267" y="169333"/>
          <a:ext cx="2777217" cy="1709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397669</xdr:colOff>
          <xdr:row>29</xdr:row>
          <xdr:rowOff>230981</xdr:rowOff>
        </xdr:from>
        <xdr:to>
          <xdr:col>3</xdr:col>
          <xdr:colOff>597694</xdr:colOff>
          <xdr:row>29</xdr:row>
          <xdr:rowOff>685006</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0</xdr:rowOff>
        </xdr:from>
        <xdr:to>
          <xdr:col>3</xdr:col>
          <xdr:colOff>619125</xdr:colOff>
          <xdr:row>34</xdr:row>
          <xdr:rowOff>85725</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421481</xdr:colOff>
          <xdr:row>33</xdr:row>
          <xdr:rowOff>376237</xdr:rowOff>
        </xdr:from>
        <xdr:to>
          <xdr:col>3</xdr:col>
          <xdr:colOff>621506</xdr:colOff>
          <xdr:row>35</xdr:row>
          <xdr:rowOff>58737</xdr:rowOff>
        </xdr:to>
        <xdr:sp macro="" textlink="">
          <xdr:nvSpPr>
            <xdr:cNvPr id="40965" name="Option Button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34</xdr:row>
          <xdr:rowOff>336550</xdr:rowOff>
        </xdr:from>
        <xdr:to>
          <xdr:col>3</xdr:col>
          <xdr:colOff>619125</xdr:colOff>
          <xdr:row>36</xdr:row>
          <xdr:rowOff>19050</xdr:rowOff>
        </xdr:to>
        <xdr:sp macro="" textlink="">
          <xdr:nvSpPr>
            <xdr:cNvPr id="40966" name="Option Button 6" hidden="1">
              <a:extLst>
                <a:ext uri="{63B3BB69-23CF-44E3-9099-C40C66FF867C}">
                  <a14:compatExt spid="_x0000_s40966"/>
                </a:ext>
                <a:ext uri="{FF2B5EF4-FFF2-40B4-BE49-F238E27FC236}">
                  <a16:creationId xmlns:a16="http://schemas.microsoft.com/office/drawing/2014/main" id="{00000000-0008-0000-04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628650</xdr:colOff>
          <xdr:row>37</xdr:row>
          <xdr:rowOff>76200</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04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540291</xdr:colOff>
      <xdr:row>1</xdr:row>
      <xdr:rowOff>92527</xdr:rowOff>
    </xdr:to>
    <xdr:pic>
      <xdr:nvPicPr>
        <xdr:cNvPr id="14" name="Imag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2143377</xdr:colOff>
      <xdr:row>1</xdr:row>
      <xdr:rowOff>104774</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409575</xdr:colOff>
          <xdr:row>30</xdr:row>
          <xdr:rowOff>45243</xdr:rowOff>
        </xdr:from>
        <xdr:to>
          <xdr:col>3</xdr:col>
          <xdr:colOff>615950</xdr:colOff>
          <xdr:row>30</xdr:row>
          <xdr:rowOff>523874</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31</xdr:row>
          <xdr:rowOff>336550</xdr:rowOff>
        </xdr:from>
        <xdr:to>
          <xdr:col>3</xdr:col>
          <xdr:colOff>600075</xdr:colOff>
          <xdr:row>33</xdr:row>
          <xdr:rowOff>19050</xdr:rowOff>
        </xdr:to>
        <xdr:sp macro="" textlink="">
          <xdr:nvSpPr>
            <xdr:cNvPr id="40975" name="Option Button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1420447</xdr:colOff>
      <xdr:row>0</xdr:row>
      <xdr:rowOff>1936522</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752248</xdr:colOff>
      <xdr:row>1</xdr:row>
      <xdr:rowOff>28800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939886</xdr:colOff>
      <xdr:row>1</xdr:row>
      <xdr:rowOff>12244</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179311</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425450</xdr:colOff>
          <xdr:row>38</xdr:row>
          <xdr:rowOff>266700</xdr:rowOff>
        </xdr:from>
        <xdr:to>
          <xdr:col>4</xdr:col>
          <xdr:colOff>711200</xdr:colOff>
          <xdr:row>38</xdr:row>
          <xdr:rowOff>584200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50</xdr:row>
          <xdr:rowOff>25400</xdr:rowOff>
        </xdr:from>
        <xdr:to>
          <xdr:col>4</xdr:col>
          <xdr:colOff>654050</xdr:colOff>
          <xdr:row>51</xdr:row>
          <xdr:rowOff>63500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39</xdr:row>
          <xdr:rowOff>101600</xdr:rowOff>
        </xdr:from>
        <xdr:to>
          <xdr:col>5</xdr:col>
          <xdr:colOff>825500</xdr:colOff>
          <xdr:row>40</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45</xdr:row>
          <xdr:rowOff>38100</xdr:rowOff>
        </xdr:from>
        <xdr:to>
          <xdr:col>5</xdr:col>
          <xdr:colOff>762000</xdr:colOff>
          <xdr:row>46</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52</xdr:row>
          <xdr:rowOff>31750</xdr:rowOff>
        </xdr:from>
        <xdr:to>
          <xdr:col>4</xdr:col>
          <xdr:colOff>692150</xdr:colOff>
          <xdr:row>53</xdr:row>
          <xdr:rowOff>12700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47</xdr:row>
          <xdr:rowOff>196850</xdr:rowOff>
        </xdr:from>
        <xdr:to>
          <xdr:col>5</xdr:col>
          <xdr:colOff>819150</xdr:colOff>
          <xdr:row>47</xdr:row>
          <xdr:rowOff>590550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75</xdr:row>
          <xdr:rowOff>82550</xdr:rowOff>
        </xdr:from>
        <xdr:to>
          <xdr:col>5</xdr:col>
          <xdr:colOff>793750</xdr:colOff>
          <xdr:row>75</xdr:row>
          <xdr:rowOff>381000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75</xdr:row>
          <xdr:rowOff>44450</xdr:rowOff>
        </xdr:from>
        <xdr:to>
          <xdr:col>4</xdr:col>
          <xdr:colOff>660400</xdr:colOff>
          <xdr:row>75</xdr:row>
          <xdr:rowOff>419100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77</xdr:row>
          <xdr:rowOff>0</xdr:rowOff>
        </xdr:from>
        <xdr:to>
          <xdr:col>5</xdr:col>
          <xdr:colOff>819150</xdr:colOff>
          <xdr:row>77</xdr:row>
          <xdr:rowOff>311150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77</xdr:row>
          <xdr:rowOff>0</xdr:rowOff>
        </xdr:from>
        <xdr:to>
          <xdr:col>4</xdr:col>
          <xdr:colOff>622300</xdr:colOff>
          <xdr:row>77</xdr:row>
          <xdr:rowOff>342900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72</xdr:row>
          <xdr:rowOff>88900</xdr:rowOff>
        </xdr:from>
        <xdr:to>
          <xdr:col>5</xdr:col>
          <xdr:colOff>704850</xdr:colOff>
          <xdr:row>72</xdr:row>
          <xdr:rowOff>412750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70</xdr:row>
          <xdr:rowOff>349250</xdr:rowOff>
        </xdr:from>
        <xdr:to>
          <xdr:col>5</xdr:col>
          <xdr:colOff>692150</xdr:colOff>
          <xdr:row>71</xdr:row>
          <xdr:rowOff>381000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72</xdr:row>
          <xdr:rowOff>88900</xdr:rowOff>
        </xdr:from>
        <xdr:to>
          <xdr:col>4</xdr:col>
          <xdr:colOff>685800</xdr:colOff>
          <xdr:row>72</xdr:row>
          <xdr:rowOff>412750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203200</xdr:rowOff>
        </xdr:from>
        <xdr:to>
          <xdr:col>4</xdr:col>
          <xdr:colOff>673100</xdr:colOff>
          <xdr:row>73</xdr:row>
          <xdr:rowOff>533400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73</xdr:row>
          <xdr:rowOff>184150</xdr:rowOff>
        </xdr:from>
        <xdr:to>
          <xdr:col>5</xdr:col>
          <xdr:colOff>730250</xdr:colOff>
          <xdr:row>73</xdr:row>
          <xdr:rowOff>546100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78</xdr:row>
          <xdr:rowOff>12700</xdr:rowOff>
        </xdr:from>
        <xdr:to>
          <xdr:col>4</xdr:col>
          <xdr:colOff>603250</xdr:colOff>
          <xdr:row>78</xdr:row>
          <xdr:rowOff>355600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78</xdr:row>
          <xdr:rowOff>38100</xdr:rowOff>
        </xdr:from>
        <xdr:to>
          <xdr:col>5</xdr:col>
          <xdr:colOff>876300</xdr:colOff>
          <xdr:row>78</xdr:row>
          <xdr:rowOff>298450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79</xdr:row>
          <xdr:rowOff>311150</xdr:rowOff>
        </xdr:from>
        <xdr:to>
          <xdr:col>4</xdr:col>
          <xdr:colOff>647700</xdr:colOff>
          <xdr:row>81</xdr:row>
          <xdr:rowOff>44450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79</xdr:row>
          <xdr:rowOff>304800</xdr:rowOff>
        </xdr:from>
        <xdr:to>
          <xdr:col>5</xdr:col>
          <xdr:colOff>692150</xdr:colOff>
          <xdr:row>81</xdr:row>
          <xdr:rowOff>50800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171450</xdr:rowOff>
        </xdr:from>
        <xdr:to>
          <xdr:col>4</xdr:col>
          <xdr:colOff>615950</xdr:colOff>
          <xdr:row>51</xdr:row>
          <xdr:rowOff>438150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30</xdr:row>
          <xdr:rowOff>298450</xdr:rowOff>
        </xdr:from>
        <xdr:to>
          <xdr:col>5</xdr:col>
          <xdr:colOff>704850</xdr:colOff>
          <xdr:row>30</xdr:row>
          <xdr:rowOff>628650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71</xdr:row>
          <xdr:rowOff>0</xdr:rowOff>
        </xdr:from>
        <xdr:to>
          <xdr:col>4</xdr:col>
          <xdr:colOff>717550</xdr:colOff>
          <xdr:row>71</xdr:row>
          <xdr:rowOff>304800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43</xdr:row>
          <xdr:rowOff>374650</xdr:rowOff>
        </xdr:from>
        <xdr:to>
          <xdr:col>4</xdr:col>
          <xdr:colOff>723900</xdr:colOff>
          <xdr:row>43</xdr:row>
          <xdr:rowOff>698500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7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29</xdr:row>
          <xdr:rowOff>82550</xdr:rowOff>
        </xdr:from>
        <xdr:to>
          <xdr:col>5</xdr:col>
          <xdr:colOff>952500</xdr:colOff>
          <xdr:row>29</xdr:row>
          <xdr:rowOff>539750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7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46</xdr:row>
          <xdr:rowOff>95250</xdr:rowOff>
        </xdr:from>
        <xdr:to>
          <xdr:col>5</xdr:col>
          <xdr:colOff>857250</xdr:colOff>
          <xdr:row>46</xdr:row>
          <xdr:rowOff>501650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7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43</xdr:row>
          <xdr:rowOff>323850</xdr:rowOff>
        </xdr:from>
        <xdr:to>
          <xdr:col>5</xdr:col>
          <xdr:colOff>806450</xdr:colOff>
          <xdr:row>43</xdr:row>
          <xdr:rowOff>666750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7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114300</xdr:rowOff>
        </xdr:from>
        <xdr:to>
          <xdr:col>5</xdr:col>
          <xdr:colOff>800100</xdr:colOff>
          <xdr:row>51</xdr:row>
          <xdr:rowOff>495300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7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82</xdr:row>
          <xdr:rowOff>82550</xdr:rowOff>
        </xdr:from>
        <xdr:to>
          <xdr:col>4</xdr:col>
          <xdr:colOff>831850</xdr:colOff>
          <xdr:row>82</xdr:row>
          <xdr:rowOff>387350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7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88900</xdr:rowOff>
        </xdr:from>
        <xdr:to>
          <xdr:col>5</xdr:col>
          <xdr:colOff>717550</xdr:colOff>
          <xdr:row>82</xdr:row>
          <xdr:rowOff>431800</xdr:rowOff>
        </xdr:to>
        <xdr:sp macro="" textlink="">
          <xdr:nvSpPr>
            <xdr:cNvPr id="51261" name="Check Box 61" hidden="1">
              <a:extLst>
                <a:ext uri="{63B3BB69-23CF-44E3-9099-C40C66FF867C}">
                  <a14:compatExt spid="_x0000_s51261"/>
                </a:ext>
                <a:ext uri="{FF2B5EF4-FFF2-40B4-BE49-F238E27FC236}">
                  <a16:creationId xmlns:a16="http://schemas.microsoft.com/office/drawing/2014/main" id="{00000000-0008-0000-0700-00003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80</xdr:row>
          <xdr:rowOff>323850</xdr:rowOff>
        </xdr:from>
        <xdr:to>
          <xdr:col>4</xdr:col>
          <xdr:colOff>717550</xdr:colOff>
          <xdr:row>82</xdr:row>
          <xdr:rowOff>88900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7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80</xdr:row>
          <xdr:rowOff>292100</xdr:rowOff>
        </xdr:from>
        <xdr:to>
          <xdr:col>5</xdr:col>
          <xdr:colOff>920750</xdr:colOff>
          <xdr:row>82</xdr:row>
          <xdr:rowOff>76200</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7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50</xdr:row>
          <xdr:rowOff>38100</xdr:rowOff>
        </xdr:from>
        <xdr:to>
          <xdr:col>5</xdr:col>
          <xdr:colOff>781050</xdr:colOff>
          <xdr:row>51</xdr:row>
          <xdr:rowOff>50800</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7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52</xdr:row>
          <xdr:rowOff>38100</xdr:rowOff>
        </xdr:from>
        <xdr:to>
          <xdr:col>5</xdr:col>
          <xdr:colOff>755650</xdr:colOff>
          <xdr:row>53</xdr:row>
          <xdr:rowOff>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7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54</xdr:row>
          <xdr:rowOff>152400</xdr:rowOff>
        </xdr:from>
        <xdr:to>
          <xdr:col>4</xdr:col>
          <xdr:colOff>755650</xdr:colOff>
          <xdr:row>54</xdr:row>
          <xdr:rowOff>457200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7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54</xdr:row>
          <xdr:rowOff>146050</xdr:rowOff>
        </xdr:from>
        <xdr:to>
          <xdr:col>5</xdr:col>
          <xdr:colOff>825500</xdr:colOff>
          <xdr:row>54</xdr:row>
          <xdr:rowOff>444500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7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55</xdr:row>
          <xdr:rowOff>203200</xdr:rowOff>
        </xdr:from>
        <xdr:to>
          <xdr:col>4</xdr:col>
          <xdr:colOff>730250</xdr:colOff>
          <xdr:row>55</xdr:row>
          <xdr:rowOff>514350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7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55</xdr:row>
          <xdr:rowOff>203200</xdr:rowOff>
        </xdr:from>
        <xdr:to>
          <xdr:col>6</xdr:col>
          <xdr:colOff>850900</xdr:colOff>
          <xdr:row>55</xdr:row>
          <xdr:rowOff>514350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7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58</xdr:row>
          <xdr:rowOff>44450</xdr:rowOff>
        </xdr:from>
        <xdr:to>
          <xdr:col>4</xdr:col>
          <xdr:colOff>654050</xdr:colOff>
          <xdr:row>58</xdr:row>
          <xdr:rowOff>349250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7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58</xdr:row>
          <xdr:rowOff>38100</xdr:rowOff>
        </xdr:from>
        <xdr:to>
          <xdr:col>6</xdr:col>
          <xdr:colOff>768350</xdr:colOff>
          <xdr:row>58</xdr:row>
          <xdr:rowOff>349250</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7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58</xdr:row>
          <xdr:rowOff>317500</xdr:rowOff>
        </xdr:from>
        <xdr:to>
          <xdr:col>4</xdr:col>
          <xdr:colOff>895350</xdr:colOff>
          <xdr:row>59</xdr:row>
          <xdr:rowOff>387350</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7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120650</xdr:rowOff>
        </xdr:from>
        <xdr:to>
          <xdr:col>4</xdr:col>
          <xdr:colOff>622300</xdr:colOff>
          <xdr:row>60</xdr:row>
          <xdr:rowOff>311150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7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60</xdr:row>
          <xdr:rowOff>114300</xdr:rowOff>
        </xdr:from>
        <xdr:to>
          <xdr:col>6</xdr:col>
          <xdr:colOff>755650</xdr:colOff>
          <xdr:row>60</xdr:row>
          <xdr:rowOff>311150</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7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508000</xdr:colOff>
          <xdr:row>48</xdr:row>
          <xdr:rowOff>323850</xdr:rowOff>
        </xdr:from>
        <xdr:to>
          <xdr:col>5</xdr:col>
          <xdr:colOff>793750</xdr:colOff>
          <xdr:row>48</xdr:row>
          <xdr:rowOff>565150</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7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59</xdr:row>
          <xdr:rowOff>69850</xdr:rowOff>
        </xdr:from>
        <xdr:to>
          <xdr:col>6</xdr:col>
          <xdr:colOff>742950</xdr:colOff>
          <xdr:row>59</xdr:row>
          <xdr:rowOff>273050</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7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349250</xdr:colOff>
          <xdr:row>45</xdr:row>
          <xdr:rowOff>44450</xdr:rowOff>
        </xdr:from>
        <xdr:to>
          <xdr:col>4</xdr:col>
          <xdr:colOff>679450</xdr:colOff>
          <xdr:row>46</xdr:row>
          <xdr:rowOff>38100</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7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374650</xdr:colOff>
          <xdr:row>46</xdr:row>
          <xdr:rowOff>215900</xdr:rowOff>
        </xdr:from>
        <xdr:to>
          <xdr:col>4</xdr:col>
          <xdr:colOff>603250</xdr:colOff>
          <xdr:row>46</xdr:row>
          <xdr:rowOff>469900</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7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47</xdr:row>
          <xdr:rowOff>158750</xdr:rowOff>
        </xdr:from>
        <xdr:to>
          <xdr:col>4</xdr:col>
          <xdr:colOff>704850</xdr:colOff>
          <xdr:row>47</xdr:row>
          <xdr:rowOff>546100</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7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48</xdr:row>
          <xdr:rowOff>234950</xdr:rowOff>
        </xdr:from>
        <xdr:to>
          <xdr:col>4</xdr:col>
          <xdr:colOff>501650</xdr:colOff>
          <xdr:row>48</xdr:row>
          <xdr:rowOff>647700</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7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61</xdr:row>
          <xdr:rowOff>234950</xdr:rowOff>
        </xdr:from>
        <xdr:to>
          <xdr:col>4</xdr:col>
          <xdr:colOff>622300</xdr:colOff>
          <xdr:row>61</xdr:row>
          <xdr:rowOff>425450</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7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61</xdr:row>
          <xdr:rowOff>266700</xdr:rowOff>
        </xdr:from>
        <xdr:to>
          <xdr:col>6</xdr:col>
          <xdr:colOff>793750</xdr:colOff>
          <xdr:row>61</xdr:row>
          <xdr:rowOff>457200</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7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67</xdr:row>
          <xdr:rowOff>165100</xdr:rowOff>
        </xdr:from>
        <xdr:to>
          <xdr:col>4</xdr:col>
          <xdr:colOff>622300</xdr:colOff>
          <xdr:row>67</xdr:row>
          <xdr:rowOff>355600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7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68</xdr:row>
          <xdr:rowOff>165100</xdr:rowOff>
        </xdr:from>
        <xdr:to>
          <xdr:col>4</xdr:col>
          <xdr:colOff>622300</xdr:colOff>
          <xdr:row>68</xdr:row>
          <xdr:rowOff>355600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700-00005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69</xdr:row>
          <xdr:rowOff>165100</xdr:rowOff>
        </xdr:from>
        <xdr:to>
          <xdr:col>4</xdr:col>
          <xdr:colOff>622300</xdr:colOff>
          <xdr:row>69</xdr:row>
          <xdr:rowOff>355600</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7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56</xdr:row>
          <xdr:rowOff>203200</xdr:rowOff>
        </xdr:from>
        <xdr:to>
          <xdr:col>6</xdr:col>
          <xdr:colOff>850900</xdr:colOff>
          <xdr:row>56</xdr:row>
          <xdr:rowOff>514350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700-00006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57</xdr:row>
          <xdr:rowOff>203200</xdr:rowOff>
        </xdr:from>
        <xdr:to>
          <xdr:col>6</xdr:col>
          <xdr:colOff>850900</xdr:colOff>
          <xdr:row>57</xdr:row>
          <xdr:rowOff>514350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700-00006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203200</xdr:rowOff>
        </xdr:from>
        <xdr:to>
          <xdr:col>4</xdr:col>
          <xdr:colOff>730250</xdr:colOff>
          <xdr:row>56</xdr:row>
          <xdr:rowOff>514350</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700-00006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203200</xdr:rowOff>
        </xdr:from>
        <xdr:to>
          <xdr:col>4</xdr:col>
          <xdr:colOff>730250</xdr:colOff>
          <xdr:row>57</xdr:row>
          <xdr:rowOff>514350</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700-00006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4504504</xdr:colOff>
      <xdr:row>0</xdr:row>
      <xdr:rowOff>1802493</xdr:rowOff>
    </xdr:to>
    <xdr:pic>
      <xdr:nvPicPr>
        <xdr:cNvPr id="108" name="Image 107">
          <a:extLst>
            <a:ext uri="{FF2B5EF4-FFF2-40B4-BE49-F238E27FC236}">
              <a16:creationId xmlns:a16="http://schemas.microsoft.com/office/drawing/2014/main" id="{00000000-0008-0000-07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589313"/>
        </a:xfrm>
        <a:prstGeom prst="rect">
          <a:avLst/>
        </a:prstGeom>
      </xdr:spPr>
    </xdr:pic>
    <xdr:clientData/>
  </xdr:twoCellAnchor>
  <xdr:twoCellAnchor editAs="oneCell">
    <xdr:from>
      <xdr:col>2</xdr:col>
      <xdr:colOff>152400</xdr:colOff>
      <xdr:row>0</xdr:row>
      <xdr:rowOff>368299</xdr:rowOff>
    </xdr:from>
    <xdr:to>
      <xdr:col>2</xdr:col>
      <xdr:colOff>3093358</xdr:colOff>
      <xdr:row>0</xdr:row>
      <xdr:rowOff>1667321</xdr:rowOff>
    </xdr:to>
    <xdr:pic>
      <xdr:nvPicPr>
        <xdr:cNvPr id="109" name="Image 108">
          <a:extLst>
            <a:ext uri="{FF2B5EF4-FFF2-40B4-BE49-F238E27FC236}">
              <a16:creationId xmlns:a16="http://schemas.microsoft.com/office/drawing/2014/main" id="{00000000-0008-0000-07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4" y="368299"/>
          <a:ext cx="2940958" cy="12990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55</xdr:row>
          <xdr:rowOff>203200</xdr:rowOff>
        </xdr:from>
        <xdr:to>
          <xdr:col>5</xdr:col>
          <xdr:colOff>850900</xdr:colOff>
          <xdr:row>55</xdr:row>
          <xdr:rowOff>514350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7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56</xdr:row>
          <xdr:rowOff>203200</xdr:rowOff>
        </xdr:from>
        <xdr:to>
          <xdr:col>5</xdr:col>
          <xdr:colOff>850900</xdr:colOff>
          <xdr:row>56</xdr:row>
          <xdr:rowOff>514350</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700-00006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57</xdr:row>
          <xdr:rowOff>203200</xdr:rowOff>
        </xdr:from>
        <xdr:to>
          <xdr:col>5</xdr:col>
          <xdr:colOff>850900</xdr:colOff>
          <xdr:row>57</xdr:row>
          <xdr:rowOff>514350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7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58</xdr:row>
          <xdr:rowOff>44450</xdr:rowOff>
        </xdr:from>
        <xdr:to>
          <xdr:col>5</xdr:col>
          <xdr:colOff>787400</xdr:colOff>
          <xdr:row>58</xdr:row>
          <xdr:rowOff>349250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7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28</xdr:row>
          <xdr:rowOff>50800</xdr:rowOff>
        </xdr:from>
        <xdr:to>
          <xdr:col>4</xdr:col>
          <xdr:colOff>711200</xdr:colOff>
          <xdr:row>28</xdr:row>
          <xdr:rowOff>406400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7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28</xdr:row>
          <xdr:rowOff>63500</xdr:rowOff>
        </xdr:from>
        <xdr:to>
          <xdr:col>5</xdr:col>
          <xdr:colOff>704850</xdr:colOff>
          <xdr:row>28</xdr:row>
          <xdr:rowOff>393700</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7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32</xdr:row>
          <xdr:rowOff>177800</xdr:rowOff>
        </xdr:from>
        <xdr:to>
          <xdr:col>5</xdr:col>
          <xdr:colOff>704850</xdr:colOff>
          <xdr:row>32</xdr:row>
          <xdr:rowOff>508000</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7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67</xdr:row>
          <xdr:rowOff>184150</xdr:rowOff>
        </xdr:from>
        <xdr:to>
          <xdr:col>5</xdr:col>
          <xdr:colOff>762000</xdr:colOff>
          <xdr:row>67</xdr:row>
          <xdr:rowOff>381000</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700-00007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68</xdr:row>
          <xdr:rowOff>203200</xdr:rowOff>
        </xdr:from>
        <xdr:to>
          <xdr:col>5</xdr:col>
          <xdr:colOff>755650</xdr:colOff>
          <xdr:row>68</xdr:row>
          <xdr:rowOff>400050</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700-00007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546100</xdr:colOff>
          <xdr:row>69</xdr:row>
          <xdr:rowOff>203200</xdr:rowOff>
        </xdr:from>
        <xdr:to>
          <xdr:col>5</xdr:col>
          <xdr:colOff>774700</xdr:colOff>
          <xdr:row>69</xdr:row>
          <xdr:rowOff>400050</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7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38</xdr:row>
          <xdr:rowOff>234950</xdr:rowOff>
        </xdr:from>
        <xdr:to>
          <xdr:col>5</xdr:col>
          <xdr:colOff>711200</xdr:colOff>
          <xdr:row>38</xdr:row>
          <xdr:rowOff>660400</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700-00007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40</xdr:row>
          <xdr:rowOff>152400</xdr:rowOff>
        </xdr:from>
        <xdr:to>
          <xdr:col>4</xdr:col>
          <xdr:colOff>730250</xdr:colOff>
          <xdr:row>40</xdr:row>
          <xdr:rowOff>450850</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700-00007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133350</xdr:rowOff>
        </xdr:from>
        <xdr:to>
          <xdr:col>5</xdr:col>
          <xdr:colOff>876300</xdr:colOff>
          <xdr:row>40</xdr:row>
          <xdr:rowOff>469900</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700-00007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39</xdr:row>
          <xdr:rowOff>101600</xdr:rowOff>
        </xdr:from>
        <xdr:to>
          <xdr:col>4</xdr:col>
          <xdr:colOff>711200</xdr:colOff>
          <xdr:row>40</xdr:row>
          <xdr:rowOff>0</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700-00007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69850</xdr:rowOff>
        </xdr:from>
        <xdr:to>
          <xdr:col>5</xdr:col>
          <xdr:colOff>704850</xdr:colOff>
          <xdr:row>31</xdr:row>
          <xdr:rowOff>406400</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700-00008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34</xdr:row>
          <xdr:rowOff>95250</xdr:rowOff>
        </xdr:from>
        <xdr:to>
          <xdr:col>5</xdr:col>
          <xdr:colOff>685800</xdr:colOff>
          <xdr:row>34</xdr:row>
          <xdr:rowOff>431800</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700-00008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41</xdr:row>
          <xdr:rowOff>527050</xdr:rowOff>
        </xdr:from>
        <xdr:to>
          <xdr:col>5</xdr:col>
          <xdr:colOff>762000</xdr:colOff>
          <xdr:row>41</xdr:row>
          <xdr:rowOff>920750</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700-00008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41</xdr:row>
          <xdr:rowOff>565150</xdr:rowOff>
        </xdr:from>
        <xdr:to>
          <xdr:col>4</xdr:col>
          <xdr:colOff>704850</xdr:colOff>
          <xdr:row>41</xdr:row>
          <xdr:rowOff>882650</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700-00008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60</xdr:row>
          <xdr:rowOff>57150</xdr:rowOff>
        </xdr:from>
        <xdr:to>
          <xdr:col>5</xdr:col>
          <xdr:colOff>787400</xdr:colOff>
          <xdr:row>60</xdr:row>
          <xdr:rowOff>368300</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700-00008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59</xdr:row>
          <xdr:rowOff>19050</xdr:rowOff>
        </xdr:from>
        <xdr:to>
          <xdr:col>5</xdr:col>
          <xdr:colOff>787400</xdr:colOff>
          <xdr:row>59</xdr:row>
          <xdr:rowOff>330200</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700-00008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61</xdr:row>
          <xdr:rowOff>209550</xdr:rowOff>
        </xdr:from>
        <xdr:to>
          <xdr:col>5</xdr:col>
          <xdr:colOff>781050</xdr:colOff>
          <xdr:row>61</xdr:row>
          <xdr:rowOff>527050</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700-00008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63</xdr:row>
          <xdr:rowOff>165100</xdr:rowOff>
        </xdr:from>
        <xdr:to>
          <xdr:col>4</xdr:col>
          <xdr:colOff>622300</xdr:colOff>
          <xdr:row>63</xdr:row>
          <xdr:rowOff>355600</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700-00008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63</xdr:row>
          <xdr:rowOff>184150</xdr:rowOff>
        </xdr:from>
        <xdr:to>
          <xdr:col>5</xdr:col>
          <xdr:colOff>762000</xdr:colOff>
          <xdr:row>63</xdr:row>
          <xdr:rowOff>381000</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700-00008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65</xdr:row>
          <xdr:rowOff>165100</xdr:rowOff>
        </xdr:from>
        <xdr:to>
          <xdr:col>4</xdr:col>
          <xdr:colOff>622300</xdr:colOff>
          <xdr:row>65</xdr:row>
          <xdr:rowOff>355600</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700-00008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65</xdr:row>
          <xdr:rowOff>184150</xdr:rowOff>
        </xdr:from>
        <xdr:to>
          <xdr:col>5</xdr:col>
          <xdr:colOff>762000</xdr:colOff>
          <xdr:row>65</xdr:row>
          <xdr:rowOff>381000</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700-00008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33</xdr:row>
          <xdr:rowOff>381000</xdr:rowOff>
        </xdr:from>
        <xdr:to>
          <xdr:col>5</xdr:col>
          <xdr:colOff>736600</xdr:colOff>
          <xdr:row>33</xdr:row>
          <xdr:rowOff>749300</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700-00008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35</xdr:row>
          <xdr:rowOff>44450</xdr:rowOff>
        </xdr:from>
        <xdr:to>
          <xdr:col>5</xdr:col>
          <xdr:colOff>723900</xdr:colOff>
          <xdr:row>35</xdr:row>
          <xdr:rowOff>419100</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700-00009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36</xdr:row>
          <xdr:rowOff>647700</xdr:rowOff>
        </xdr:from>
        <xdr:to>
          <xdr:col>5</xdr:col>
          <xdr:colOff>730250</xdr:colOff>
          <xdr:row>36</xdr:row>
          <xdr:rowOff>1022350</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700-00009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37</xdr:row>
          <xdr:rowOff>215900</xdr:rowOff>
        </xdr:from>
        <xdr:to>
          <xdr:col>5</xdr:col>
          <xdr:colOff>730250</xdr:colOff>
          <xdr:row>37</xdr:row>
          <xdr:rowOff>590550</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700-00009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47</xdr:row>
          <xdr:rowOff>196850</xdr:rowOff>
        </xdr:from>
        <xdr:to>
          <xdr:col>6</xdr:col>
          <xdr:colOff>819150</xdr:colOff>
          <xdr:row>47</xdr:row>
          <xdr:rowOff>590550</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700-00009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48</xdr:row>
          <xdr:rowOff>247650</xdr:rowOff>
        </xdr:from>
        <xdr:to>
          <xdr:col>6</xdr:col>
          <xdr:colOff>819150</xdr:colOff>
          <xdr:row>48</xdr:row>
          <xdr:rowOff>641350</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700-00009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29</xdr:row>
          <xdr:rowOff>133350</xdr:rowOff>
        </xdr:from>
        <xdr:to>
          <xdr:col>4</xdr:col>
          <xdr:colOff>711200</xdr:colOff>
          <xdr:row>29</xdr:row>
          <xdr:rowOff>495300</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700-00009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30</xdr:row>
          <xdr:rowOff>285750</xdr:rowOff>
        </xdr:from>
        <xdr:to>
          <xdr:col>4</xdr:col>
          <xdr:colOff>711200</xdr:colOff>
          <xdr:row>30</xdr:row>
          <xdr:rowOff>647700</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700-00009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31</xdr:row>
          <xdr:rowOff>50800</xdr:rowOff>
        </xdr:from>
        <xdr:to>
          <xdr:col>4</xdr:col>
          <xdr:colOff>717550</xdr:colOff>
          <xdr:row>31</xdr:row>
          <xdr:rowOff>412750</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700-00009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32</xdr:row>
          <xdr:rowOff>158750</xdr:rowOff>
        </xdr:from>
        <xdr:to>
          <xdr:col>4</xdr:col>
          <xdr:colOff>717550</xdr:colOff>
          <xdr:row>32</xdr:row>
          <xdr:rowOff>520700</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700-00009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33</xdr:row>
          <xdr:rowOff>387350</xdr:rowOff>
        </xdr:from>
        <xdr:to>
          <xdr:col>4</xdr:col>
          <xdr:colOff>717550</xdr:colOff>
          <xdr:row>33</xdr:row>
          <xdr:rowOff>749300</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700-00009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34</xdr:row>
          <xdr:rowOff>82550</xdr:rowOff>
        </xdr:from>
        <xdr:to>
          <xdr:col>4</xdr:col>
          <xdr:colOff>711200</xdr:colOff>
          <xdr:row>34</xdr:row>
          <xdr:rowOff>444500</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700-00009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35</xdr:row>
          <xdr:rowOff>50800</xdr:rowOff>
        </xdr:from>
        <xdr:to>
          <xdr:col>4</xdr:col>
          <xdr:colOff>711200</xdr:colOff>
          <xdr:row>35</xdr:row>
          <xdr:rowOff>412750</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700-00009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36</xdr:row>
          <xdr:rowOff>660400</xdr:rowOff>
        </xdr:from>
        <xdr:to>
          <xdr:col>4</xdr:col>
          <xdr:colOff>717550</xdr:colOff>
          <xdr:row>36</xdr:row>
          <xdr:rowOff>1022350</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700-00009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37</xdr:row>
          <xdr:rowOff>228600</xdr:rowOff>
        </xdr:from>
        <xdr:to>
          <xdr:col>4</xdr:col>
          <xdr:colOff>711200</xdr:colOff>
          <xdr:row>37</xdr:row>
          <xdr:rowOff>590550</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700-0000A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6" Type="http://schemas.openxmlformats.org/officeDocument/2006/relationships/ctrlProp" Target="../ctrlProps/ctrlProp23.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ctrlProp" Target="../ctrlProps/ctrlProp10.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drawing" Target="../drawings/drawing8.xml"/><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vmlDrawing" Target="../drawings/vmlDrawing4.v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A1:M38"/>
  <sheetViews>
    <sheetView showGridLines="0" zoomScale="80" zoomScaleNormal="80" zoomScaleSheetLayoutView="95" workbookViewId="0">
      <selection activeCell="C24" sqref="C24"/>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66"/>
      <c r="B1" s="166"/>
      <c r="C1" s="166"/>
      <c r="D1" s="166"/>
      <c r="E1" s="166"/>
      <c r="F1" s="166"/>
      <c r="G1" s="166"/>
      <c r="H1" s="166"/>
      <c r="I1" s="166"/>
      <c r="J1" s="166"/>
      <c r="K1" s="166"/>
      <c r="L1" s="166"/>
      <c r="M1" s="166"/>
    </row>
    <row r="2" spans="1:13" ht="30">
      <c r="A2" s="120"/>
      <c r="B2" s="377" t="s">
        <v>154</v>
      </c>
      <c r="C2" s="377"/>
      <c r="D2" s="377"/>
      <c r="E2" s="377"/>
      <c r="F2" s="377"/>
      <c r="G2" s="377"/>
      <c r="H2" s="377"/>
      <c r="I2" s="377"/>
      <c r="J2" s="120"/>
      <c r="K2" s="120"/>
      <c r="L2" s="120"/>
      <c r="M2" s="120"/>
    </row>
    <row r="3" spans="1:13" ht="18">
      <c r="A3" s="120"/>
      <c r="B3" s="378" t="s">
        <v>300</v>
      </c>
      <c r="C3" s="378"/>
      <c r="D3" s="378"/>
      <c r="E3" s="378"/>
      <c r="F3" s="378"/>
      <c r="G3" s="378"/>
      <c r="H3" s="378"/>
      <c r="I3" s="378"/>
      <c r="J3" s="120"/>
      <c r="K3" s="120"/>
      <c r="L3" s="120"/>
      <c r="M3" s="120"/>
    </row>
    <row r="4" spans="1:13" ht="18">
      <c r="A4" s="120"/>
      <c r="B4" s="378" t="s">
        <v>40</v>
      </c>
      <c r="C4" s="378"/>
      <c r="D4" s="378"/>
      <c r="E4" s="378"/>
      <c r="F4" s="378"/>
      <c r="G4" s="378"/>
      <c r="H4" s="378"/>
      <c r="I4" s="378"/>
      <c r="J4" s="120"/>
      <c r="K4" s="120"/>
      <c r="L4" s="120"/>
      <c r="M4" s="120"/>
    </row>
    <row r="5" spans="1:13" ht="19.5" customHeight="1">
      <c r="A5" s="120"/>
      <c r="B5" s="120"/>
      <c r="C5" s="120"/>
      <c r="D5" s="120"/>
      <c r="E5" s="120"/>
      <c r="F5" s="120"/>
      <c r="G5" s="120"/>
      <c r="H5" s="120"/>
      <c r="I5" s="120"/>
      <c r="J5" s="120"/>
      <c r="K5" s="120"/>
      <c r="L5" s="120"/>
      <c r="M5" s="120"/>
    </row>
    <row r="6" spans="1:13" ht="19.5" customHeight="1">
      <c r="A6" s="120"/>
      <c r="B6" s="121" t="s">
        <v>363</v>
      </c>
      <c r="C6" s="122"/>
      <c r="D6" s="122"/>
      <c r="E6" s="122"/>
      <c r="F6" s="122"/>
      <c r="G6" s="122"/>
      <c r="H6" s="122"/>
      <c r="I6" s="122"/>
      <c r="J6" s="120"/>
      <c r="K6" s="120"/>
      <c r="L6" s="120"/>
      <c r="M6" s="120"/>
    </row>
    <row r="7" spans="1:13" ht="18.649999999999999" customHeight="1">
      <c r="A7" s="120"/>
      <c r="B7" s="121" t="s">
        <v>381</v>
      </c>
      <c r="C7" s="122"/>
      <c r="D7" s="122"/>
      <c r="E7" s="122"/>
      <c r="F7" s="122"/>
      <c r="G7" s="122"/>
      <c r="H7" s="122"/>
      <c r="I7" s="122"/>
      <c r="J7" s="120"/>
      <c r="K7" s="120"/>
      <c r="L7" s="120"/>
      <c r="M7" s="120"/>
    </row>
    <row r="8" spans="1:13">
      <c r="A8" s="166"/>
      <c r="B8" s="362" t="s">
        <v>386</v>
      </c>
      <c r="C8" s="122"/>
      <c r="D8" s="166"/>
      <c r="E8" s="166"/>
      <c r="F8" s="166"/>
      <c r="G8" s="166"/>
      <c r="H8" s="166"/>
      <c r="I8" s="166"/>
      <c r="J8" s="166"/>
      <c r="K8" s="166"/>
      <c r="L8" s="166"/>
      <c r="M8" s="166"/>
    </row>
    <row r="9" spans="1:13" ht="18">
      <c r="A9" s="146"/>
      <c r="B9" s="216"/>
      <c r="C9" s="217"/>
      <c r="D9" s="159"/>
      <c r="E9" s="159"/>
      <c r="F9" s="159"/>
      <c r="G9" s="159"/>
      <c r="H9" s="159"/>
      <c r="I9" s="86"/>
      <c r="J9" s="120"/>
      <c r="K9" s="120"/>
      <c r="L9" s="120"/>
      <c r="M9" s="166"/>
    </row>
    <row r="10" spans="1:13" ht="15.5">
      <c r="A10" s="146"/>
      <c r="B10" s="217"/>
      <c r="C10" s="379" t="s">
        <v>315</v>
      </c>
      <c r="D10" s="379"/>
      <c r="E10" s="379"/>
      <c r="F10" s="379"/>
      <c r="G10" s="379"/>
      <c r="H10" s="379"/>
      <c r="I10" s="380"/>
      <c r="J10" s="380"/>
      <c r="K10" s="380"/>
      <c r="L10" s="120"/>
      <c r="M10" s="166"/>
    </row>
    <row r="11" spans="1:13" ht="15.5">
      <c r="A11" s="146"/>
      <c r="B11" s="217"/>
      <c r="C11" s="218"/>
      <c r="D11" s="218"/>
      <c r="E11" s="218"/>
      <c r="F11" s="218"/>
      <c r="G11" s="218"/>
      <c r="H11" s="218"/>
      <c r="I11" s="219"/>
      <c r="J11" s="219"/>
      <c r="K11" s="219"/>
      <c r="L11" s="120"/>
      <c r="M11" s="166"/>
    </row>
    <row r="12" spans="1:13" ht="16" customHeight="1">
      <c r="A12" s="146"/>
      <c r="B12" s="120"/>
      <c r="C12" s="220" t="s">
        <v>365</v>
      </c>
      <c r="D12" s="381" t="s">
        <v>0</v>
      </c>
      <c r="E12" s="382"/>
      <c r="F12" s="382"/>
      <c r="G12" s="375" t="s">
        <v>221</v>
      </c>
      <c r="H12" s="376"/>
      <c r="I12" s="120"/>
      <c r="J12" s="120"/>
      <c r="K12" s="120"/>
      <c r="L12" s="120"/>
      <c r="M12" s="166"/>
    </row>
    <row r="13" spans="1:13" ht="16" customHeight="1">
      <c r="A13" s="146"/>
      <c r="B13" s="120"/>
      <c r="C13" s="221" t="s">
        <v>364</v>
      </c>
      <c r="D13" s="368" t="s">
        <v>361</v>
      </c>
      <c r="E13" s="369"/>
      <c r="F13" s="369"/>
      <c r="G13" s="375" t="s">
        <v>221</v>
      </c>
      <c r="H13" s="376"/>
      <c r="I13" s="120"/>
      <c r="J13" s="120"/>
      <c r="K13" s="120"/>
      <c r="L13" s="120"/>
      <c r="M13" s="166"/>
    </row>
    <row r="14" spans="1:13" ht="16" customHeight="1">
      <c r="A14" s="146"/>
      <c r="B14" s="120"/>
      <c r="C14" s="221" t="s">
        <v>344</v>
      </c>
      <c r="D14" s="368" t="s">
        <v>89</v>
      </c>
      <c r="E14" s="369"/>
      <c r="F14" s="369"/>
      <c r="G14" s="375" t="s">
        <v>221</v>
      </c>
      <c r="H14" s="376"/>
      <c r="I14" s="120"/>
      <c r="J14" s="120"/>
      <c r="K14" s="120"/>
      <c r="L14" s="120"/>
      <c r="M14" s="166"/>
    </row>
    <row r="15" spans="1:13" ht="16" customHeight="1">
      <c r="A15" s="146"/>
      <c r="B15" s="120"/>
      <c r="C15" s="221" t="s">
        <v>1</v>
      </c>
      <c r="D15" s="368" t="s">
        <v>335</v>
      </c>
      <c r="E15" s="369"/>
      <c r="F15" s="369"/>
      <c r="G15" s="373" t="s">
        <v>222</v>
      </c>
      <c r="H15" s="374"/>
      <c r="I15" s="120"/>
      <c r="J15" s="120"/>
      <c r="K15" s="120"/>
      <c r="L15" s="120"/>
      <c r="M15" s="166"/>
    </row>
    <row r="16" spans="1:13" ht="16" customHeight="1">
      <c r="A16" s="146"/>
      <c r="B16" s="120"/>
      <c r="C16" s="221" t="s">
        <v>2</v>
      </c>
      <c r="D16" s="370" t="s">
        <v>220</v>
      </c>
      <c r="E16" s="371"/>
      <c r="F16" s="372"/>
      <c r="G16" s="375" t="s">
        <v>221</v>
      </c>
      <c r="H16" s="376"/>
      <c r="I16" s="120"/>
      <c r="J16" s="120"/>
      <c r="K16" s="120"/>
      <c r="L16" s="120"/>
      <c r="M16" s="166"/>
    </row>
    <row r="17" spans="1:13" ht="16" customHeight="1">
      <c r="A17" s="146"/>
      <c r="B17" s="120"/>
      <c r="C17" s="221" t="s">
        <v>3</v>
      </c>
      <c r="D17" s="368" t="s">
        <v>385</v>
      </c>
      <c r="E17" s="369"/>
      <c r="F17" s="369"/>
      <c r="G17" s="375" t="s">
        <v>221</v>
      </c>
      <c r="H17" s="376"/>
      <c r="I17" s="120"/>
      <c r="J17" s="120"/>
      <c r="K17" s="120"/>
      <c r="L17" s="120"/>
      <c r="M17" s="166"/>
    </row>
    <row r="18" spans="1:13" ht="15.5">
      <c r="A18" s="146"/>
      <c r="B18" s="120"/>
      <c r="C18" s="222"/>
      <c r="D18" s="223"/>
      <c r="E18" s="223"/>
      <c r="F18" s="223"/>
      <c r="G18" s="223"/>
      <c r="H18" s="223"/>
      <c r="I18" s="120"/>
      <c r="J18" s="120"/>
      <c r="K18" s="120"/>
      <c r="L18" s="120"/>
      <c r="M18" s="166"/>
    </row>
    <row r="19" spans="1:13" ht="15.5">
      <c r="A19" s="146"/>
      <c r="B19" s="120"/>
      <c r="C19" s="224" t="s">
        <v>380</v>
      </c>
      <c r="D19" s="225"/>
      <c r="E19" s="225"/>
      <c r="F19" s="225"/>
      <c r="G19" s="225"/>
      <c r="H19" s="120"/>
      <c r="I19" s="120"/>
      <c r="J19" s="120"/>
      <c r="K19" s="120"/>
      <c r="L19" s="120"/>
      <c r="M19" s="166"/>
    </row>
    <row r="20" spans="1:13" ht="15.5">
      <c r="A20" s="146"/>
      <c r="B20" s="120"/>
      <c r="C20" s="226" t="s">
        <v>336</v>
      </c>
      <c r="D20" s="225"/>
      <c r="E20" s="225"/>
      <c r="F20" s="225"/>
      <c r="G20" s="225"/>
      <c r="H20" s="120"/>
      <c r="I20" s="120"/>
      <c r="J20" s="120"/>
      <c r="K20" s="120"/>
      <c r="L20" s="120"/>
      <c r="M20" s="166"/>
    </row>
    <row r="21" spans="1:13" ht="16" thickBot="1">
      <c r="A21" s="146"/>
      <c r="B21" s="120"/>
      <c r="C21" s="226"/>
      <c r="D21" s="225"/>
      <c r="E21" s="225"/>
      <c r="F21" s="225"/>
      <c r="G21" s="225"/>
      <c r="H21" s="120"/>
      <c r="I21" s="120"/>
      <c r="J21" s="120"/>
      <c r="K21" s="120"/>
      <c r="L21" s="120"/>
      <c r="M21" s="166"/>
    </row>
    <row r="22" spans="1:13" ht="16" thickBot="1">
      <c r="A22" s="146"/>
      <c r="B22" s="146"/>
      <c r="C22" s="227" t="s">
        <v>223</v>
      </c>
      <c r="D22" s="120"/>
      <c r="E22" s="120"/>
      <c r="F22" s="120"/>
      <c r="G22" s="120"/>
      <c r="H22" s="228"/>
      <c r="I22" s="229"/>
      <c r="J22" s="120"/>
      <c r="K22" s="120"/>
      <c r="L22" s="120"/>
      <c r="M22" s="166"/>
    </row>
    <row r="23" spans="1:13" ht="15" thickBot="1">
      <c r="A23" s="146"/>
      <c r="B23" s="146"/>
      <c r="C23" s="144"/>
      <c r="D23" s="230"/>
      <c r="E23" s="120"/>
      <c r="F23" s="120"/>
      <c r="G23" s="120"/>
      <c r="H23" s="120"/>
      <c r="I23" s="120"/>
      <c r="J23" s="120"/>
      <c r="K23" s="120"/>
      <c r="L23" s="120"/>
      <c r="M23" s="166"/>
    </row>
    <row r="24" spans="1:13" ht="16" thickBot="1">
      <c r="A24" s="146"/>
      <c r="B24" s="146"/>
      <c r="C24" s="227" t="s">
        <v>4</v>
      </c>
      <c r="D24" s="120"/>
      <c r="E24" s="120"/>
      <c r="F24" s="120"/>
      <c r="G24" s="120"/>
      <c r="H24" s="231"/>
      <c r="I24" s="146"/>
      <c r="J24" s="120"/>
      <c r="K24" s="120"/>
      <c r="L24" s="120"/>
      <c r="M24" s="166"/>
    </row>
    <row r="25" spans="1:13" ht="15" thickBot="1">
      <c r="A25" s="146"/>
      <c r="B25" s="146"/>
      <c r="C25" s="146"/>
      <c r="D25" s="120"/>
      <c r="E25" s="120"/>
      <c r="F25" s="120"/>
      <c r="G25" s="120"/>
      <c r="H25" s="120"/>
      <c r="I25" s="120"/>
      <c r="J25" s="120"/>
      <c r="K25" s="120"/>
      <c r="L25" s="120"/>
      <c r="M25" s="166"/>
    </row>
    <row r="26" spans="1:13" ht="15" thickBot="1">
      <c r="A26" s="146"/>
      <c r="B26" s="146"/>
      <c r="C26" s="146"/>
      <c r="D26" s="120"/>
      <c r="E26" s="120"/>
      <c r="F26" s="120"/>
      <c r="G26" s="120"/>
      <c r="H26" s="232"/>
      <c r="I26" s="146"/>
      <c r="J26" s="120"/>
      <c r="K26" s="120"/>
      <c r="L26" s="120"/>
      <c r="M26" s="166"/>
    </row>
    <row r="27" spans="1:13">
      <c r="A27" s="146"/>
      <c r="B27" s="146"/>
      <c r="C27" s="146"/>
      <c r="D27" s="120"/>
      <c r="E27" s="120"/>
      <c r="F27" s="120"/>
      <c r="G27" s="120"/>
      <c r="H27" s="120"/>
      <c r="I27" s="120"/>
      <c r="J27" s="120"/>
      <c r="K27" s="120"/>
      <c r="L27" s="120"/>
      <c r="M27" s="166"/>
    </row>
    <row r="28" spans="1:13" ht="15.5">
      <c r="A28" s="146"/>
      <c r="B28" s="146"/>
      <c r="C28" s="146"/>
      <c r="D28" s="233" t="s">
        <v>5</v>
      </c>
      <c r="E28" s="117" t="s">
        <v>257</v>
      </c>
      <c r="F28" s="117" t="s">
        <v>7</v>
      </c>
      <c r="G28" s="117" t="s">
        <v>258</v>
      </c>
      <c r="H28" s="117" t="s">
        <v>8</v>
      </c>
      <c r="I28" s="234"/>
      <c r="J28" s="120"/>
      <c r="K28" s="120"/>
      <c r="L28" s="120"/>
      <c r="M28" s="166"/>
    </row>
    <row r="29" spans="1:13">
      <c r="A29" s="146"/>
      <c r="B29" s="146"/>
      <c r="C29" s="146"/>
      <c r="D29" s="120"/>
      <c r="E29" s="235"/>
      <c r="F29" s="236"/>
      <c r="G29" s="236"/>
      <c r="H29" s="237">
        <f>E29*G29</f>
        <v>0</v>
      </c>
      <c r="I29" s="238"/>
      <c r="J29" s="120"/>
      <c r="K29" s="120"/>
      <c r="L29" s="120"/>
      <c r="M29" s="166"/>
    </row>
    <row r="30" spans="1:13">
      <c r="A30" s="146"/>
      <c r="B30" s="146"/>
      <c r="C30" s="146"/>
      <c r="D30" s="120"/>
      <c r="E30" s="239"/>
      <c r="F30" s="240"/>
      <c r="G30" s="240"/>
      <c r="H30" s="241">
        <f>E30*G30</f>
        <v>0</v>
      </c>
      <c r="I30" s="238"/>
      <c r="J30" s="120"/>
      <c r="K30" s="120"/>
      <c r="L30" s="120"/>
      <c r="M30" s="166"/>
    </row>
    <row r="31" spans="1:13">
      <c r="A31" s="146"/>
      <c r="B31" s="146"/>
      <c r="C31" s="146"/>
      <c r="D31" s="120"/>
      <c r="E31" s="242"/>
      <c r="F31" s="243"/>
      <c r="G31" s="243"/>
      <c r="H31" s="244">
        <f>E31*G31</f>
        <v>0</v>
      </c>
      <c r="I31" s="238"/>
      <c r="J31" s="120"/>
      <c r="K31" s="120"/>
      <c r="L31" s="120"/>
      <c r="M31" s="166"/>
    </row>
    <row r="32" spans="1:13" ht="18.5">
      <c r="A32" s="146"/>
      <c r="B32" s="146"/>
      <c r="C32" s="146"/>
      <c r="D32" s="120"/>
      <c r="E32" s="120"/>
      <c r="F32" s="120"/>
      <c r="G32" s="120"/>
      <c r="H32" s="155">
        <f>SUM(H29:H31)</f>
        <v>0</v>
      </c>
      <c r="I32" s="245"/>
      <c r="J32" s="120"/>
      <c r="K32" s="120"/>
      <c r="L32" s="120"/>
      <c r="M32" s="166"/>
    </row>
    <row r="33" spans="1:13" ht="15.5">
      <c r="A33" s="146"/>
      <c r="B33" s="146"/>
      <c r="C33" s="227" t="s">
        <v>345</v>
      </c>
      <c r="D33" s="120"/>
      <c r="E33" s="120"/>
      <c r="F33" s="120"/>
      <c r="G33" s="120"/>
      <c r="H33" s="120"/>
      <c r="I33" s="120"/>
      <c r="J33" s="120"/>
      <c r="K33" s="120"/>
      <c r="L33" s="120"/>
      <c r="M33" s="166"/>
    </row>
    <row r="34" spans="1:13" ht="15.5">
      <c r="A34" s="146"/>
      <c r="B34" s="146"/>
      <c r="C34" s="227" t="s">
        <v>346</v>
      </c>
      <c r="D34" s="120"/>
      <c r="E34" s="120"/>
      <c r="F34" s="120"/>
      <c r="G34" s="120"/>
      <c r="H34" s="120"/>
      <c r="I34" s="120"/>
      <c r="J34" s="120"/>
      <c r="K34" s="120"/>
      <c r="L34" s="120"/>
      <c r="M34" s="166"/>
    </row>
    <row r="35" spans="1:13">
      <c r="A35" s="146"/>
      <c r="B35" s="146"/>
      <c r="C35" s="120"/>
      <c r="D35" s="120"/>
      <c r="E35" s="120"/>
      <c r="F35" s="120"/>
      <c r="G35" s="120"/>
      <c r="H35" s="120"/>
      <c r="I35" s="120"/>
      <c r="J35" s="120"/>
      <c r="K35" s="120"/>
      <c r="L35" s="120"/>
      <c r="M35" s="166"/>
    </row>
    <row r="36" spans="1:13">
      <c r="A36" s="166"/>
      <c r="B36" s="166"/>
      <c r="C36" s="166"/>
      <c r="D36" s="166"/>
      <c r="E36" s="166"/>
      <c r="F36" s="166"/>
      <c r="G36" s="166"/>
      <c r="H36" s="166"/>
      <c r="I36" s="166"/>
      <c r="J36" s="166"/>
      <c r="K36" s="166"/>
      <c r="L36" s="166"/>
      <c r="M36" s="166"/>
    </row>
    <row r="37" spans="1:13">
      <c r="A37" s="166"/>
      <c r="B37" s="166"/>
      <c r="C37" s="166"/>
      <c r="D37" s="166"/>
      <c r="E37" s="166"/>
      <c r="F37" s="166"/>
      <c r="G37" s="166"/>
      <c r="H37" s="166"/>
      <c r="I37" s="166"/>
      <c r="J37" s="166"/>
      <c r="K37" s="166"/>
      <c r="L37" s="166"/>
      <c r="M37" s="166"/>
    </row>
    <row r="38" spans="1:13">
      <c r="A38" s="166"/>
      <c r="B38" s="166"/>
      <c r="C38" s="166"/>
      <c r="D38" s="166"/>
      <c r="E38" s="166"/>
      <c r="F38" s="166"/>
      <c r="G38" s="166"/>
      <c r="H38" s="166"/>
      <c r="I38" s="166"/>
      <c r="J38" s="166"/>
      <c r="K38" s="166"/>
      <c r="L38" s="166"/>
      <c r="M38" s="166"/>
    </row>
  </sheetData>
  <sheetProtection algorithmName="SHA-512" hashValue="c7aTHWmO3NDpJ9tlLMdLmWONE+oG3B8r4QAr50tq2jDJYCKxsU7n0wTffGIijBEyIkx0F6Hc0FqpuqfnIhEB8g==" saltValue="zRoCz+5rihU2r2CcpxYSSw==" spinCount="100000" sheet="1" objects="1" scenarios="1"/>
  <mergeCells count="16">
    <mergeCell ref="B2:I2"/>
    <mergeCell ref="B4:I4"/>
    <mergeCell ref="C10:K10"/>
    <mergeCell ref="D12:F12"/>
    <mergeCell ref="D14:F14"/>
    <mergeCell ref="B3:I3"/>
    <mergeCell ref="D13:F13"/>
    <mergeCell ref="G13:H13"/>
    <mergeCell ref="G12:H12"/>
    <mergeCell ref="G14:H14"/>
    <mergeCell ref="D15:F15"/>
    <mergeCell ref="D16:F16"/>
    <mergeCell ref="D17:F17"/>
    <mergeCell ref="G15:H15"/>
    <mergeCell ref="G16:H16"/>
    <mergeCell ref="G17:H17"/>
  </mergeCells>
  <dataValidations count="4">
    <dataValidation type="decimal" operator="greaterThanOrEqual" allowBlank="1" showInputMessage="1" showErrorMessage="1" sqref="E29:E31" xr:uid="{00000000-0002-0000-0000-000000000000}">
      <formula1>0</formula1>
    </dataValidation>
    <dataValidation type="list" allowBlank="1" showInputMessage="1" showErrorMessage="1" errorTitle="Format invalide" error="Vous devez renseigner une valeur numériqe." sqref="F29:F31" xr:uid="{00000000-0002-0000-0000-000001000000}">
      <formula1>"heures,jours,semaines"</formula1>
    </dataValidation>
    <dataValidation type="decimal" allowBlank="1" showInputMessage="1" showErrorMessage="1" errorTitle="Format invalide" error="Vous devez renseigner une valeur numériqe." sqref="G29:G31" xr:uid="{00000000-0002-0000-0000-000002000000}">
      <formula1>0</formula1>
      <formula2>10000000</formula2>
    </dataValidation>
    <dataValidation operator="greaterThan" allowBlank="1" showInputMessage="1" showErrorMessage="1" sqref="H29:I31" xr:uid="{00000000-0002-0000-0000-00000300000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A98"/>
  <sheetViews>
    <sheetView topLeftCell="B1" zoomScale="90" zoomScaleNormal="90" zoomScaleSheetLayoutView="80" zoomScalePageLayoutView="40" workbookViewId="0">
      <selection activeCell="C6" sqref="C6"/>
    </sheetView>
  </sheetViews>
  <sheetFormatPr baseColWidth="10" defaultColWidth="10.81640625" defaultRowHeight="14.5"/>
  <cols>
    <col min="1" max="1" width="3.54296875" style="62" customWidth="1"/>
    <col min="2" max="3" width="3.453125" style="62" customWidth="1"/>
    <col min="4" max="4" width="4.08984375" style="62" customWidth="1"/>
    <col min="5" max="5" width="4.453125" style="62" customWidth="1"/>
    <col min="6" max="16384" width="10.81640625" style="62"/>
  </cols>
  <sheetData>
    <row r="1" spans="1:105" ht="159.5" customHeight="1">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row>
    <row r="2" spans="1:105" customFormat="1" ht="30">
      <c r="A2" s="120"/>
      <c r="B2" s="377" t="s">
        <v>154</v>
      </c>
      <c r="C2" s="383"/>
      <c r="D2" s="383"/>
      <c r="E2" s="383"/>
      <c r="F2" s="383"/>
      <c r="G2" s="383"/>
      <c r="H2" s="383"/>
      <c r="I2" s="384"/>
      <c r="J2" s="384"/>
      <c r="K2" s="384"/>
      <c r="L2" s="384"/>
      <c r="M2" s="384"/>
      <c r="N2" s="384"/>
      <c r="O2" s="384"/>
      <c r="P2" s="384"/>
      <c r="Q2" s="384"/>
      <c r="R2" s="384"/>
      <c r="S2" s="384"/>
      <c r="T2" s="384"/>
      <c r="U2" s="384"/>
      <c r="V2" s="384"/>
      <c r="W2" s="384"/>
      <c r="X2" s="384"/>
      <c r="Y2" s="384"/>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row>
    <row r="3" spans="1:105" customFormat="1" ht="18">
      <c r="A3" s="120"/>
      <c r="B3" s="378" t="s">
        <v>300</v>
      </c>
      <c r="C3" s="383"/>
      <c r="D3" s="383"/>
      <c r="E3" s="383"/>
      <c r="F3" s="383"/>
      <c r="G3" s="383"/>
      <c r="H3" s="383"/>
      <c r="I3" s="384"/>
      <c r="J3" s="384"/>
      <c r="K3" s="384"/>
      <c r="L3" s="384"/>
      <c r="M3" s="384"/>
      <c r="N3" s="384"/>
      <c r="O3" s="384"/>
      <c r="P3" s="384"/>
      <c r="Q3" s="384"/>
      <c r="R3" s="384"/>
      <c r="S3" s="384"/>
      <c r="T3" s="384"/>
      <c r="U3" s="384"/>
      <c r="V3" s="384"/>
      <c r="W3" s="384"/>
      <c r="X3" s="384"/>
      <c r="Y3" s="384"/>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row>
    <row r="4" spans="1:105" customFormat="1" ht="18">
      <c r="A4" s="120"/>
      <c r="B4" s="378" t="s">
        <v>40</v>
      </c>
      <c r="C4" s="383"/>
      <c r="D4" s="383"/>
      <c r="E4" s="383"/>
      <c r="F4" s="383"/>
      <c r="G4" s="383"/>
      <c r="H4" s="383"/>
      <c r="I4" s="384"/>
      <c r="J4" s="384"/>
      <c r="K4" s="384"/>
      <c r="L4" s="384"/>
      <c r="M4" s="384"/>
      <c r="N4" s="384"/>
      <c r="O4" s="384"/>
      <c r="P4" s="384"/>
      <c r="Q4" s="384"/>
      <c r="R4" s="384"/>
      <c r="S4" s="384"/>
      <c r="T4" s="384"/>
      <c r="U4" s="384"/>
      <c r="V4" s="384"/>
      <c r="W4" s="384"/>
      <c r="X4" s="384"/>
      <c r="Y4" s="384"/>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5" spans="1:105" customFormat="1" ht="19.5" customHeight="1">
      <c r="A5" s="120"/>
      <c r="B5" s="120"/>
      <c r="C5" s="120"/>
      <c r="D5" s="120"/>
      <c r="E5" s="120"/>
      <c r="F5" s="120"/>
      <c r="G5" s="120"/>
      <c r="H5" s="120"/>
      <c r="I5" s="120"/>
      <c r="J5" s="120"/>
      <c r="K5" s="120"/>
      <c r="L5" s="120"/>
      <c r="M5" s="120"/>
      <c r="N5" s="120"/>
      <c r="O5" s="120"/>
      <c r="P5" s="120"/>
      <c r="Q5" s="120"/>
      <c r="R5" s="120"/>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row>
    <row r="6" spans="1:105" customFormat="1" ht="19.5" customHeight="1">
      <c r="A6" s="120"/>
      <c r="B6" s="121" t="s">
        <v>363</v>
      </c>
      <c r="C6" s="122"/>
      <c r="D6" s="122"/>
      <c r="E6" s="122"/>
      <c r="F6" s="122"/>
      <c r="G6" s="122"/>
      <c r="H6" s="122"/>
      <c r="I6" s="122"/>
      <c r="J6" s="120"/>
      <c r="K6" s="120"/>
      <c r="L6" s="120"/>
      <c r="M6" s="120"/>
      <c r="N6" s="120"/>
      <c r="O6" s="120"/>
      <c r="P6" s="120"/>
      <c r="Q6" s="120"/>
      <c r="R6" s="120"/>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row>
    <row r="7" spans="1:105" customFormat="1" ht="18.649999999999999" customHeight="1">
      <c r="A7" s="120"/>
      <c r="B7" s="121" t="s">
        <v>421</v>
      </c>
      <c r="C7" s="122"/>
      <c r="D7" s="122"/>
      <c r="E7" s="122"/>
      <c r="F7" s="122"/>
      <c r="G7" s="122"/>
      <c r="H7" s="122"/>
      <c r="I7" s="122"/>
      <c r="J7" s="120"/>
      <c r="K7" s="120"/>
      <c r="L7" s="120"/>
      <c r="M7" s="120"/>
      <c r="N7" s="120"/>
      <c r="O7" s="120"/>
      <c r="P7" s="120"/>
      <c r="Q7" s="120"/>
      <c r="R7" s="120"/>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row>
    <row r="8" spans="1:105" customFormat="1" ht="18.649999999999999" customHeight="1">
      <c r="A8" s="120"/>
      <c r="B8" s="254" t="s">
        <v>422</v>
      </c>
      <c r="C8" s="122"/>
      <c r="D8" s="122"/>
      <c r="E8" s="122"/>
      <c r="F8" s="122"/>
      <c r="G8" s="122"/>
      <c r="H8" s="122"/>
      <c r="I8" s="122"/>
      <c r="J8" s="120"/>
      <c r="K8" s="120"/>
      <c r="L8" s="120"/>
      <c r="M8" s="120"/>
      <c r="N8" s="120"/>
      <c r="O8" s="120"/>
      <c r="P8" s="120"/>
      <c r="Q8" s="120"/>
      <c r="R8" s="120"/>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row>
    <row r="9" spans="1:105" customFormat="1" ht="18.649999999999999" customHeight="1">
      <c r="A9" s="120"/>
      <c r="B9" s="121"/>
      <c r="C9" s="122"/>
      <c r="D9" s="122"/>
      <c r="E9" s="122"/>
      <c r="F9" s="122"/>
      <c r="G9" s="122"/>
      <c r="H9" s="122"/>
      <c r="I9" s="122"/>
      <c r="J9" s="120"/>
      <c r="K9" s="120"/>
      <c r="L9" s="120"/>
      <c r="M9" s="120"/>
      <c r="N9" s="120"/>
      <c r="O9" s="120"/>
      <c r="P9" s="120"/>
      <c r="Q9" s="120"/>
      <c r="R9" s="120"/>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row>
    <row r="10" spans="1:105" ht="30">
      <c r="B10" s="67" t="s">
        <v>153</v>
      </c>
      <c r="C10" s="250"/>
      <c r="D10" s="250"/>
      <c r="E10" s="250"/>
      <c r="F10" s="250"/>
      <c r="G10" s="250"/>
      <c r="H10" s="250"/>
      <c r="I10" s="250"/>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row>
    <row r="11" spans="1:105">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row>
    <row r="12" spans="1:105">
      <c r="B12" s="62" t="s">
        <v>259</v>
      </c>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row>
    <row r="13" spans="1:105">
      <c r="B13" s="62" t="s">
        <v>423</v>
      </c>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row>
    <row r="14" spans="1:105">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8"/>
      <c r="CT14" s="278"/>
      <c r="CU14" s="278"/>
      <c r="CV14" s="278"/>
      <c r="CW14" s="278"/>
      <c r="CX14" s="278"/>
      <c r="CY14" s="278"/>
      <c r="CZ14" s="278"/>
      <c r="DA14" s="278"/>
    </row>
    <row r="15" spans="1:105">
      <c r="B15" s="62" t="s">
        <v>308</v>
      </c>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8"/>
      <c r="CY15" s="278"/>
      <c r="CZ15" s="278"/>
      <c r="DA15" s="278"/>
    </row>
    <row r="16" spans="1:105">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CY16" s="278"/>
      <c r="CZ16" s="278"/>
      <c r="DA16" s="278"/>
    </row>
    <row r="17" spans="3:6" s="63" customFormat="1">
      <c r="C17" s="63" t="s">
        <v>230</v>
      </c>
    </row>
    <row r="18" spans="3:6" s="63" customFormat="1">
      <c r="D18" s="64" t="s">
        <v>260</v>
      </c>
    </row>
    <row r="19" spans="3:6" s="63" customFormat="1">
      <c r="D19" s="64" t="s">
        <v>330</v>
      </c>
    </row>
    <row r="20" spans="3:6" s="63" customFormat="1">
      <c r="D20" s="64" t="s">
        <v>309</v>
      </c>
    </row>
    <row r="21" spans="3:6" s="63" customFormat="1">
      <c r="D21" s="65" t="s">
        <v>237</v>
      </c>
    </row>
    <row r="22" spans="3:6" s="63" customFormat="1">
      <c r="E22" s="64" t="s">
        <v>412</v>
      </c>
    </row>
    <row r="23" spans="3:6" s="63" customFormat="1">
      <c r="F23" s="64" t="s">
        <v>234</v>
      </c>
    </row>
    <row r="24" spans="3:6" s="63" customFormat="1">
      <c r="E24" s="64" t="s">
        <v>235</v>
      </c>
    </row>
    <row r="25" spans="3:6" s="63" customFormat="1">
      <c r="F25" s="64" t="s">
        <v>236</v>
      </c>
    </row>
    <row r="26" spans="3:6" s="63" customFormat="1">
      <c r="D26" s="65" t="s">
        <v>238</v>
      </c>
      <c r="F26" s="64"/>
    </row>
    <row r="27" spans="3:6" s="63" customFormat="1">
      <c r="E27" s="64" t="s">
        <v>310</v>
      </c>
      <c r="F27" s="64"/>
    </row>
    <row r="28" spans="3:6" s="63" customFormat="1">
      <c r="E28" s="64" t="s">
        <v>239</v>
      </c>
      <c r="F28" s="64"/>
    </row>
    <row r="29" spans="3:6" s="63" customFormat="1">
      <c r="E29" s="64" t="s">
        <v>240</v>
      </c>
      <c r="F29" s="64"/>
    </row>
    <row r="30" spans="3:6" s="63" customFormat="1">
      <c r="F30" s="64" t="s">
        <v>241</v>
      </c>
    </row>
    <row r="31" spans="3:6" s="63" customFormat="1">
      <c r="D31" s="65" t="s">
        <v>231</v>
      </c>
    </row>
    <row r="32" spans="3:6" s="63" customFormat="1">
      <c r="D32" s="64"/>
      <c r="E32" s="64" t="s">
        <v>242</v>
      </c>
    </row>
    <row r="33" spans="3:4" s="63" customFormat="1">
      <c r="D33" s="64"/>
    </row>
    <row r="34" spans="3:4" s="63" customFormat="1">
      <c r="C34" s="63" t="s">
        <v>243</v>
      </c>
    </row>
    <row r="35" spans="3:4">
      <c r="D35" s="62" t="s">
        <v>261</v>
      </c>
    </row>
    <row r="37" spans="3:4">
      <c r="C37" s="63" t="s">
        <v>263</v>
      </c>
      <c r="D37" s="63"/>
    </row>
    <row r="38" spans="3:4">
      <c r="D38" s="62" t="s">
        <v>328</v>
      </c>
    </row>
    <row r="39" spans="3:4">
      <c r="D39" s="62" t="s">
        <v>262</v>
      </c>
    </row>
    <row r="40" spans="3:4">
      <c r="D40" s="62" t="s">
        <v>244</v>
      </c>
    </row>
    <row r="41" spans="3:4">
      <c r="D41" s="62" t="s">
        <v>329</v>
      </c>
    </row>
    <row r="42" spans="3:4">
      <c r="D42" s="62" t="s">
        <v>245</v>
      </c>
    </row>
    <row r="44" spans="3:4" s="63" customFormat="1">
      <c r="C44" s="63" t="s">
        <v>298</v>
      </c>
    </row>
    <row r="45" spans="3:4" s="63" customFormat="1">
      <c r="D45" s="253" t="s">
        <v>296</v>
      </c>
    </row>
    <row r="46" spans="3:4" s="63" customFormat="1">
      <c r="D46" s="64" t="s">
        <v>311</v>
      </c>
    </row>
    <row r="47" spans="3:4" s="63" customFormat="1">
      <c r="D47" s="64" t="s">
        <v>312</v>
      </c>
    </row>
    <row r="48" spans="3:4" s="63" customFormat="1">
      <c r="D48" s="64" t="s">
        <v>313</v>
      </c>
    </row>
    <row r="49" spans="4:5" s="63" customFormat="1">
      <c r="D49" s="64" t="s">
        <v>379</v>
      </c>
    </row>
    <row r="50" spans="4:5" s="63" customFormat="1">
      <c r="D50" s="32" t="s">
        <v>425</v>
      </c>
    </row>
    <row r="51" spans="4:5" s="63" customFormat="1">
      <c r="D51" s="253" t="s">
        <v>297</v>
      </c>
    </row>
    <row r="52" spans="4:5" s="63" customFormat="1">
      <c r="D52" s="64" t="s">
        <v>430</v>
      </c>
    </row>
    <row r="53" spans="4:5" s="63" customFormat="1">
      <c r="D53" s="253" t="s">
        <v>295</v>
      </c>
    </row>
    <row r="54" spans="4:5" s="63" customFormat="1">
      <c r="D54" s="64" t="s">
        <v>291</v>
      </c>
    </row>
    <row r="55" spans="4:5" s="63" customFormat="1">
      <c r="D55" s="64" t="s">
        <v>292</v>
      </c>
    </row>
    <row r="56" spans="4:5">
      <c r="D56" s="62" t="s">
        <v>293</v>
      </c>
    </row>
    <row r="57" spans="4:5">
      <c r="D57" s="65" t="s">
        <v>246</v>
      </c>
    </row>
    <row r="58" spans="4:5">
      <c r="E58" s="62" t="s">
        <v>247</v>
      </c>
    </row>
    <row r="59" spans="4:5">
      <c r="E59" s="62" t="s">
        <v>264</v>
      </c>
    </row>
    <row r="60" spans="4:5">
      <c r="E60" s="62" t="s">
        <v>265</v>
      </c>
    </row>
    <row r="61" spans="4:5">
      <c r="D61" s="65" t="s">
        <v>248</v>
      </c>
    </row>
    <row r="62" spans="4:5">
      <c r="E62" s="66" t="s">
        <v>294</v>
      </c>
    </row>
    <row r="63" spans="4:5">
      <c r="E63" s="66" t="s">
        <v>266</v>
      </c>
    </row>
    <row r="64" spans="4:5">
      <c r="E64" s="66" t="s">
        <v>267</v>
      </c>
    </row>
    <row r="65" spans="3:5">
      <c r="E65" s="66" t="s">
        <v>268</v>
      </c>
    </row>
    <row r="66" spans="3:5">
      <c r="E66" s="66" t="s">
        <v>249</v>
      </c>
    </row>
    <row r="67" spans="3:5">
      <c r="E67" s="62" t="s">
        <v>269</v>
      </c>
    </row>
    <row r="68" spans="3:5">
      <c r="D68" s="63" t="s">
        <v>378</v>
      </c>
    </row>
    <row r="69" spans="3:5">
      <c r="D69" s="62" t="s">
        <v>213</v>
      </c>
    </row>
    <row r="70" spans="3:5" s="365" customFormat="1"/>
    <row r="71" spans="3:5" s="63" customFormat="1">
      <c r="D71" s="367" t="s">
        <v>428</v>
      </c>
    </row>
    <row r="72" spans="3:5" s="63" customFormat="1">
      <c r="C72" s="366"/>
      <c r="D72" s="32" t="s">
        <v>427</v>
      </c>
    </row>
    <row r="73" spans="3:5">
      <c r="D73" s="66" t="s">
        <v>277</v>
      </c>
    </row>
    <row r="74" spans="3:5">
      <c r="D74" s="66" t="s">
        <v>279</v>
      </c>
    </row>
    <row r="75" spans="3:5">
      <c r="D75" s="66" t="s">
        <v>280</v>
      </c>
    </row>
    <row r="76" spans="3:5">
      <c r="D76" s="66" t="s">
        <v>278</v>
      </c>
    </row>
    <row r="77" spans="3:5" s="365" customFormat="1">
      <c r="D77" s="66"/>
    </row>
    <row r="78" spans="3:5" s="63" customFormat="1">
      <c r="D78" s="253" t="s">
        <v>429</v>
      </c>
    </row>
    <row r="79" spans="3:5" s="63" customFormat="1">
      <c r="D79" s="66" t="s">
        <v>272</v>
      </c>
    </row>
    <row r="80" spans="3:5" s="63" customFormat="1">
      <c r="D80" s="66" t="s">
        <v>273</v>
      </c>
    </row>
    <row r="81" spans="3:4" s="63" customFormat="1">
      <c r="D81" s="66" t="s">
        <v>274</v>
      </c>
    </row>
    <row r="82" spans="3:4" s="63" customFormat="1">
      <c r="D82" s="66" t="s">
        <v>275</v>
      </c>
    </row>
    <row r="83" spans="3:4" s="63" customFormat="1">
      <c r="D83" s="64" t="s">
        <v>276</v>
      </c>
    </row>
    <row r="85" spans="3:4">
      <c r="C85" s="63" t="s">
        <v>299</v>
      </c>
    </row>
    <row r="86" spans="3:4">
      <c r="D86" s="62" t="s">
        <v>270</v>
      </c>
    </row>
    <row r="87" spans="3:4">
      <c r="D87" s="62" t="s">
        <v>271</v>
      </c>
    </row>
    <row r="88" spans="3:4">
      <c r="D88" s="62" t="s">
        <v>250</v>
      </c>
    </row>
    <row r="89" spans="3:4">
      <c r="D89" s="62" t="s">
        <v>251</v>
      </c>
    </row>
    <row r="90" spans="3:4">
      <c r="D90" s="62" t="s">
        <v>252</v>
      </c>
    </row>
    <row r="91" spans="3:4">
      <c r="D91" s="65" t="s">
        <v>255</v>
      </c>
    </row>
    <row r="92" spans="3:4">
      <c r="D92" s="62" t="s">
        <v>253</v>
      </c>
    </row>
    <row r="93" spans="3:4">
      <c r="D93" s="66" t="s">
        <v>314</v>
      </c>
    </row>
    <row r="94" spans="3:4">
      <c r="D94" s="65" t="s">
        <v>256</v>
      </c>
    </row>
    <row r="95" spans="3:4">
      <c r="D95" s="66" t="s">
        <v>254</v>
      </c>
    </row>
    <row r="98" spans="2:2">
      <c r="B98" s="63" t="s">
        <v>426</v>
      </c>
    </row>
  </sheetData>
  <sheetProtection algorithmName="SHA-512" hashValue="tVUS+xvbIRjJwRQ6YkXlLbO02Be/oEtsEVAHjHvOhXCD/FgXIPXIJ9gh6uTQ2kamXuApOxaYtkkpAmEYh8OYNA==" saltValue="hu7CDarv9k003Vrmb97RMg==" spinCount="100000"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R227"/>
  <sheetViews>
    <sheetView tabSelected="1" zoomScale="85" zoomScaleNormal="85" workbookViewId="0">
      <selection activeCell="B6" sqref="B6"/>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31.36328125" customWidth="1"/>
    <col min="12" max="12" width="23.453125" customWidth="1"/>
    <col min="13" max="13" width="14.81640625" customWidth="1"/>
    <col min="14" max="14" width="17.36328125" customWidth="1"/>
    <col min="15" max="15" width="23.1796875" customWidth="1"/>
    <col min="16" max="16" width="14.81640625" customWidth="1"/>
    <col min="17" max="17" width="17.36328125" customWidth="1"/>
    <col min="18" max="18" width="64.36328125" customWidth="1"/>
  </cols>
  <sheetData>
    <row r="1" spans="1:18" ht="156" customHeight="1">
      <c r="A1" s="120"/>
      <c r="B1" s="120"/>
      <c r="C1" s="120"/>
      <c r="D1" s="120"/>
      <c r="E1" s="120"/>
      <c r="F1" s="120"/>
      <c r="G1" s="120"/>
      <c r="H1" s="120"/>
      <c r="I1" s="120"/>
      <c r="J1" s="120"/>
      <c r="K1" s="120"/>
      <c r="L1" s="120"/>
      <c r="M1" s="120"/>
      <c r="N1" s="120"/>
      <c r="O1" s="120"/>
      <c r="P1" s="120"/>
      <c r="Q1" s="120"/>
      <c r="R1" s="120"/>
    </row>
    <row r="2" spans="1:18" ht="30">
      <c r="A2" s="120"/>
      <c r="B2" s="377" t="s">
        <v>154</v>
      </c>
      <c r="C2" s="399"/>
      <c r="D2" s="399"/>
      <c r="E2" s="399"/>
      <c r="F2" s="399"/>
      <c r="G2" s="399"/>
      <c r="H2" s="399"/>
      <c r="I2" s="136"/>
      <c r="J2" s="120"/>
      <c r="K2" s="120"/>
      <c r="L2" s="120"/>
      <c r="M2" s="120"/>
      <c r="N2" s="120"/>
      <c r="O2" s="120"/>
      <c r="P2" s="120"/>
      <c r="Q2" s="120"/>
      <c r="R2" s="120"/>
    </row>
    <row r="3" spans="1:18" ht="18">
      <c r="A3" s="120"/>
      <c r="B3" s="378" t="s">
        <v>300</v>
      </c>
      <c r="C3" s="399"/>
      <c r="D3" s="399"/>
      <c r="E3" s="399"/>
      <c r="F3" s="399"/>
      <c r="G3" s="399"/>
      <c r="H3" s="399"/>
      <c r="I3" s="246"/>
      <c r="J3" s="120"/>
      <c r="K3" s="120"/>
      <c r="L3" s="120"/>
      <c r="M3" s="120"/>
      <c r="N3" s="120"/>
      <c r="O3" s="120"/>
      <c r="P3" s="120"/>
      <c r="Q3" s="120"/>
      <c r="R3" s="120"/>
    </row>
    <row r="4" spans="1:18" ht="18">
      <c r="A4" s="120"/>
      <c r="B4" s="378" t="s">
        <v>40</v>
      </c>
      <c r="C4" s="399"/>
      <c r="D4" s="399"/>
      <c r="E4" s="399"/>
      <c r="F4" s="399"/>
      <c r="G4" s="399"/>
      <c r="H4" s="399"/>
      <c r="I4" s="137"/>
      <c r="J4" s="120"/>
      <c r="K4" s="120"/>
      <c r="L4" s="120"/>
      <c r="M4" s="120"/>
      <c r="N4" s="120"/>
      <c r="O4" s="120"/>
      <c r="P4" s="120"/>
      <c r="Q4" s="120"/>
      <c r="R4" s="120"/>
    </row>
    <row r="5" spans="1:18" ht="19.5" customHeight="1">
      <c r="A5" s="120"/>
      <c r="B5" s="120"/>
      <c r="C5" s="120"/>
      <c r="D5" s="120"/>
      <c r="E5" s="120"/>
      <c r="F5" s="120"/>
      <c r="G5" s="120"/>
      <c r="H5" s="120"/>
      <c r="I5" s="120"/>
      <c r="J5" s="120"/>
      <c r="K5" s="120"/>
      <c r="L5" s="120"/>
      <c r="M5" s="120"/>
      <c r="N5" s="120"/>
      <c r="O5" s="120"/>
      <c r="P5" s="120"/>
      <c r="Q5" s="120"/>
      <c r="R5" s="120"/>
    </row>
    <row r="6" spans="1:18" ht="19.5" customHeight="1">
      <c r="A6" s="120"/>
      <c r="B6" s="121" t="s">
        <v>363</v>
      </c>
      <c r="C6" s="122"/>
      <c r="D6" s="122"/>
      <c r="E6" s="122"/>
      <c r="F6" s="122"/>
      <c r="G6" s="122"/>
      <c r="H6" s="122"/>
      <c r="I6" s="122"/>
      <c r="J6" s="120"/>
      <c r="K6" s="120"/>
      <c r="L6" s="120"/>
      <c r="M6" s="120"/>
      <c r="N6" s="120"/>
      <c r="O6" s="120"/>
      <c r="P6" s="120"/>
      <c r="Q6" s="120"/>
      <c r="R6" s="120"/>
    </row>
    <row r="7" spans="1:18" ht="18.649999999999999" customHeight="1">
      <c r="A7" s="120"/>
      <c r="B7" s="121" t="s">
        <v>421</v>
      </c>
      <c r="C7" s="122"/>
      <c r="D7" s="122"/>
      <c r="E7" s="122"/>
      <c r="F7" s="122"/>
      <c r="G7" s="122"/>
      <c r="H7" s="122"/>
      <c r="I7" s="122"/>
      <c r="J7" s="120"/>
      <c r="K7" s="120"/>
      <c r="L7" s="120"/>
      <c r="M7" s="120"/>
      <c r="N7" s="120"/>
      <c r="O7" s="120"/>
      <c r="P7" s="120"/>
      <c r="Q7" s="120"/>
      <c r="R7" s="120"/>
    </row>
    <row r="8" spans="1:18" ht="18.649999999999999" customHeight="1">
      <c r="A8" s="120"/>
      <c r="B8" s="254" t="s">
        <v>422</v>
      </c>
      <c r="C8" s="122"/>
      <c r="D8" s="122"/>
      <c r="E8" s="122"/>
      <c r="F8" s="122"/>
      <c r="G8" s="122"/>
      <c r="H8" s="122"/>
      <c r="I8" s="122"/>
      <c r="J8" s="120"/>
      <c r="K8" s="120"/>
      <c r="L8" s="120"/>
      <c r="M8" s="120"/>
      <c r="N8" s="120"/>
      <c r="O8" s="120"/>
      <c r="P8" s="120"/>
      <c r="Q8" s="120"/>
      <c r="R8" s="120"/>
    </row>
    <row r="9" spans="1:18" ht="18" customHeight="1">
      <c r="A9" s="120"/>
      <c r="B9" s="120"/>
      <c r="C9" s="120"/>
      <c r="D9" s="120"/>
      <c r="E9" s="120"/>
      <c r="F9" s="120"/>
      <c r="G9" s="120"/>
      <c r="H9" s="120"/>
      <c r="I9" s="120"/>
      <c r="J9" s="120"/>
      <c r="K9" s="120"/>
      <c r="L9" s="120"/>
      <c r="M9" s="120"/>
      <c r="N9" s="120"/>
      <c r="O9" s="120"/>
      <c r="P9" s="120"/>
      <c r="Q9" s="120"/>
      <c r="R9" s="120"/>
    </row>
    <row r="10" spans="1:18" ht="25">
      <c r="A10" s="120"/>
      <c r="B10" s="123" t="s">
        <v>41</v>
      </c>
      <c r="C10" s="122"/>
      <c r="D10" s="122"/>
      <c r="E10" s="122"/>
      <c r="F10" s="122"/>
      <c r="G10" s="122"/>
      <c r="H10" s="122"/>
      <c r="I10" s="122"/>
      <c r="J10" s="120"/>
      <c r="K10" s="120"/>
      <c r="L10" s="120"/>
      <c r="M10" s="120"/>
      <c r="N10" s="120"/>
      <c r="O10" s="120"/>
      <c r="P10" s="120"/>
      <c r="Q10" s="120"/>
      <c r="R10" s="120"/>
    </row>
    <row r="11" spans="1:18" ht="18.5">
      <c r="A11" s="120"/>
      <c r="B11" s="124" t="s">
        <v>152</v>
      </c>
      <c r="C11" s="122"/>
      <c r="D11" s="122"/>
      <c r="E11" s="122"/>
      <c r="F11" s="122"/>
      <c r="G11" s="122"/>
      <c r="H11" s="122"/>
      <c r="I11" s="122"/>
      <c r="J11" s="120"/>
      <c r="K11" s="120"/>
      <c r="L11" s="120"/>
      <c r="M11" s="120"/>
      <c r="N11" s="120"/>
      <c r="O11" s="120"/>
      <c r="P11" s="120"/>
      <c r="Q11" s="120"/>
      <c r="R11" s="120"/>
    </row>
    <row r="12" spans="1:18">
      <c r="A12" s="120"/>
      <c r="B12" s="120"/>
      <c r="C12" s="120"/>
      <c r="D12" s="120"/>
      <c r="E12" s="120"/>
      <c r="F12" s="139"/>
      <c r="G12" s="139"/>
      <c r="H12" s="139"/>
      <c r="I12" s="139"/>
      <c r="J12" s="139"/>
      <c r="K12" s="139"/>
      <c r="L12" s="139"/>
      <c r="M12" s="139"/>
      <c r="N12" s="139"/>
      <c r="O12" s="120"/>
      <c r="P12" s="120"/>
      <c r="Q12" s="120"/>
      <c r="R12" s="120"/>
    </row>
    <row r="13" spans="1:18" ht="26.5" customHeight="1">
      <c r="A13" s="120"/>
      <c r="B13" s="407" t="s">
        <v>140</v>
      </c>
      <c r="C13" s="407"/>
      <c r="D13" s="407"/>
      <c r="E13" s="407"/>
      <c r="F13" s="139"/>
      <c r="G13" s="139"/>
      <c r="H13" s="139"/>
      <c r="I13" s="139"/>
      <c r="J13" s="139"/>
      <c r="K13" s="139"/>
      <c r="L13" s="139"/>
      <c r="M13" s="139"/>
      <c r="N13" s="139"/>
      <c r="O13" s="120"/>
      <c r="P13" s="120"/>
      <c r="Q13" s="120"/>
      <c r="R13" s="120"/>
    </row>
    <row r="14" spans="1:18" ht="22.5" customHeight="1">
      <c r="A14" s="120"/>
      <c r="B14" s="138" t="s">
        <v>9</v>
      </c>
      <c r="C14" s="405"/>
      <c r="D14" s="406"/>
      <c r="E14" s="406"/>
      <c r="F14" s="139"/>
      <c r="G14" s="139"/>
      <c r="H14" s="139"/>
      <c r="I14" s="139"/>
      <c r="J14" s="139"/>
      <c r="K14" s="139"/>
      <c r="L14" s="139"/>
      <c r="M14" s="139"/>
      <c r="N14" s="139"/>
      <c r="O14" s="120"/>
      <c r="P14" s="120"/>
      <c r="Q14" s="120"/>
      <c r="R14" s="120"/>
    </row>
    <row r="15" spans="1:18">
      <c r="A15" s="120"/>
      <c r="B15" s="129"/>
      <c r="C15" s="130"/>
      <c r="D15" s="130"/>
      <c r="E15" s="131"/>
      <c r="F15" s="139"/>
      <c r="G15" s="139"/>
      <c r="H15" s="139"/>
      <c r="I15" s="139"/>
      <c r="J15" s="139"/>
      <c r="K15" s="139"/>
      <c r="L15" s="139"/>
      <c r="M15" s="139"/>
      <c r="N15" s="139"/>
      <c r="O15" s="120"/>
      <c r="P15" s="120"/>
      <c r="Q15" s="120"/>
      <c r="R15" s="120"/>
    </row>
    <row r="16" spans="1:18" ht="21.65" customHeight="1">
      <c r="A16" s="120"/>
      <c r="B16" s="407" t="s">
        <v>10</v>
      </c>
      <c r="C16" s="407"/>
      <c r="D16" s="407"/>
      <c r="E16" s="407"/>
      <c r="F16" s="139"/>
      <c r="G16" s="139"/>
      <c r="H16" s="139"/>
      <c r="I16" s="139"/>
      <c r="J16" s="139"/>
      <c r="K16" s="139"/>
      <c r="L16" s="139"/>
      <c r="M16" s="139"/>
      <c r="N16" s="139"/>
      <c r="O16" s="120"/>
      <c r="P16" s="120"/>
      <c r="Q16" s="120"/>
      <c r="R16" s="120"/>
    </row>
    <row r="17" spans="1:18" ht="20.149999999999999" customHeight="1">
      <c r="A17" s="120"/>
      <c r="B17" s="138" t="s">
        <v>11</v>
      </c>
      <c r="C17" s="405"/>
      <c r="D17" s="406"/>
      <c r="E17" s="406"/>
      <c r="F17" s="139"/>
      <c r="G17" s="139"/>
      <c r="H17" s="139"/>
      <c r="I17" s="139"/>
      <c r="J17" s="139"/>
      <c r="K17" s="139"/>
      <c r="L17" s="139"/>
      <c r="M17" s="139"/>
      <c r="N17" s="139"/>
      <c r="O17" s="120"/>
      <c r="P17" s="120"/>
      <c r="Q17" s="120"/>
      <c r="R17" s="120"/>
    </row>
    <row r="18" spans="1:18">
      <c r="A18" s="120"/>
      <c r="B18" s="132"/>
      <c r="C18" s="133"/>
      <c r="D18" s="133"/>
      <c r="E18" s="133"/>
      <c r="F18" s="139"/>
      <c r="G18" s="139"/>
      <c r="H18" s="139"/>
      <c r="I18" s="139"/>
      <c r="J18" s="139"/>
      <c r="K18" s="139"/>
      <c r="L18" s="139"/>
      <c r="M18" s="139"/>
      <c r="N18" s="139"/>
      <c r="O18" s="120"/>
      <c r="P18" s="120"/>
      <c r="Q18" s="120"/>
      <c r="R18" s="120"/>
    </row>
    <row r="19" spans="1:18" ht="20.149999999999999" customHeight="1">
      <c r="A19" s="120"/>
      <c r="B19" s="407" t="s">
        <v>12</v>
      </c>
      <c r="C19" s="407"/>
      <c r="D19" s="407"/>
      <c r="E19" s="407"/>
      <c r="F19" s="139"/>
      <c r="G19" s="139"/>
      <c r="H19" s="139"/>
      <c r="I19" s="139"/>
      <c r="J19" s="139"/>
      <c r="K19" s="139"/>
      <c r="L19" s="139"/>
      <c r="M19" s="139"/>
      <c r="N19" s="139"/>
      <c r="O19" s="120"/>
      <c r="P19" s="120"/>
      <c r="Q19" s="120"/>
      <c r="R19" s="120"/>
    </row>
    <row r="20" spans="1:18" ht="21" customHeight="1">
      <c r="A20" s="120"/>
      <c r="B20" s="138" t="s">
        <v>9</v>
      </c>
      <c r="C20" s="405"/>
      <c r="D20" s="406"/>
      <c r="E20" s="406"/>
      <c r="F20" s="139"/>
      <c r="G20" s="139"/>
      <c r="H20" s="139"/>
      <c r="I20" s="139"/>
      <c r="J20" s="139"/>
      <c r="K20" s="139"/>
      <c r="L20" s="139"/>
      <c r="M20" s="139"/>
      <c r="N20" s="139"/>
      <c r="O20" s="120"/>
      <c r="P20" s="120"/>
      <c r="Q20" s="120"/>
      <c r="R20" s="120"/>
    </row>
    <row r="21" spans="1:18" s="19" customFormat="1" ht="21" customHeight="1">
      <c r="A21" s="140"/>
      <c r="B21" s="141"/>
      <c r="C21" s="142"/>
      <c r="D21" s="143"/>
      <c r="E21" s="144"/>
      <c r="F21" s="145"/>
      <c r="G21" s="145"/>
      <c r="H21" s="145"/>
      <c r="I21" s="145"/>
      <c r="J21" s="145"/>
      <c r="K21" s="145"/>
      <c r="L21" s="145"/>
      <c r="M21" s="145"/>
      <c r="N21" s="145"/>
      <c r="O21" s="146"/>
      <c r="P21" s="146"/>
      <c r="Q21" s="146"/>
      <c r="R21" s="146"/>
    </row>
    <row r="22" spans="1:18" ht="25.5" customHeight="1">
      <c r="A22" s="120"/>
      <c r="B22" s="147" t="s">
        <v>106</v>
      </c>
      <c r="C22" s="405"/>
      <c r="D22" s="406"/>
      <c r="E22" s="406"/>
      <c r="F22" s="139"/>
      <c r="G22" s="145"/>
      <c r="H22" s="263" t="s">
        <v>92</v>
      </c>
      <c r="I22" s="256"/>
      <c r="J22" s="145"/>
      <c r="K22" s="145"/>
      <c r="L22" s="145"/>
      <c r="M22" s="145"/>
      <c r="N22" s="145"/>
      <c r="O22" s="146"/>
      <c r="P22" s="146"/>
      <c r="Q22" s="146"/>
      <c r="R22" s="120"/>
    </row>
    <row r="23" spans="1:18" s="32" customFormat="1" ht="24" customHeight="1">
      <c r="A23" s="120"/>
      <c r="B23" s="148"/>
      <c r="C23" s="149"/>
      <c r="D23" s="149"/>
      <c r="E23" s="149"/>
      <c r="F23" s="150"/>
      <c r="G23" s="163"/>
      <c r="H23" s="261" t="s">
        <v>93</v>
      </c>
      <c r="I23" s="257"/>
      <c r="J23" s="145"/>
      <c r="K23" s="145"/>
      <c r="L23" s="145"/>
      <c r="M23" s="145"/>
      <c r="N23" s="145"/>
      <c r="O23" s="146"/>
      <c r="P23" s="146"/>
      <c r="Q23" s="146"/>
      <c r="R23" s="120"/>
    </row>
    <row r="24" spans="1:18" s="32" customFormat="1" ht="24" customHeight="1">
      <c r="A24" s="120"/>
      <c r="B24" s="147" t="s">
        <v>225</v>
      </c>
      <c r="C24" s="405" t="s">
        <v>288</v>
      </c>
      <c r="D24" s="406"/>
      <c r="E24" s="406"/>
      <c r="F24" s="150" t="s">
        <v>288</v>
      </c>
      <c r="G24" s="163"/>
      <c r="H24" s="261" t="s">
        <v>94</v>
      </c>
      <c r="I24" s="257"/>
      <c r="J24" s="145"/>
      <c r="K24" s="145"/>
      <c r="L24" s="145"/>
      <c r="M24" s="145"/>
      <c r="N24" s="145"/>
      <c r="O24" s="146"/>
      <c r="P24" s="146"/>
      <c r="Q24" s="146"/>
      <c r="R24" s="120"/>
    </row>
    <row r="25" spans="1:18">
      <c r="A25" s="120"/>
      <c r="B25" s="120"/>
      <c r="C25" s="120"/>
      <c r="D25" s="120"/>
      <c r="E25" s="120"/>
      <c r="F25" s="150" t="s">
        <v>286</v>
      </c>
      <c r="G25" s="150"/>
      <c r="H25" s="262" t="s">
        <v>146</v>
      </c>
      <c r="I25" s="257"/>
      <c r="J25" s="139"/>
      <c r="K25" s="139"/>
      <c r="L25" s="139"/>
      <c r="M25" s="139"/>
      <c r="N25" s="139"/>
      <c r="O25" s="120"/>
      <c r="P25" s="120"/>
      <c r="Q25" s="120"/>
      <c r="R25" s="120"/>
    </row>
    <row r="26" spans="1:18">
      <c r="A26" s="120"/>
      <c r="B26" s="120"/>
      <c r="C26" s="120"/>
      <c r="D26" s="120"/>
      <c r="E26" s="120"/>
      <c r="F26" s="150" t="s">
        <v>226</v>
      </c>
      <c r="G26" s="150"/>
      <c r="H26" s="264" t="s">
        <v>318</v>
      </c>
      <c r="I26" s="32"/>
      <c r="J26" s="139"/>
      <c r="K26" s="139"/>
      <c r="L26" s="139"/>
      <c r="M26" s="139"/>
      <c r="N26" s="139"/>
      <c r="O26" s="120"/>
      <c r="P26" s="120"/>
      <c r="Q26" s="120"/>
      <c r="R26" s="120"/>
    </row>
    <row r="27" spans="1:18">
      <c r="A27" s="120"/>
      <c r="B27" s="120"/>
      <c r="C27" s="120"/>
      <c r="D27" s="120"/>
      <c r="E27" s="120"/>
      <c r="F27" s="150" t="s">
        <v>158</v>
      </c>
      <c r="G27" s="150"/>
      <c r="H27" s="264"/>
      <c r="I27" s="32"/>
      <c r="J27" s="139"/>
      <c r="K27" s="139"/>
      <c r="L27" s="139"/>
      <c r="M27" s="139"/>
      <c r="N27" s="139"/>
      <c r="O27" s="120"/>
      <c r="P27" s="120"/>
      <c r="Q27" s="120"/>
      <c r="R27" s="120"/>
    </row>
    <row r="28" spans="1:18" ht="15.5">
      <c r="A28" s="120"/>
      <c r="B28" s="151" t="s">
        <v>47</v>
      </c>
      <c r="C28" s="120"/>
      <c r="D28" s="120"/>
      <c r="E28" s="120"/>
      <c r="F28" s="150" t="s">
        <v>157</v>
      </c>
      <c r="G28" s="150"/>
      <c r="H28" s="139"/>
      <c r="I28" s="139"/>
      <c r="J28" s="120"/>
      <c r="K28" s="120"/>
      <c r="L28" s="120"/>
      <c r="M28" s="120"/>
      <c r="N28" s="120"/>
      <c r="O28" s="120"/>
      <c r="P28" s="120"/>
      <c r="Q28" s="120"/>
      <c r="R28" s="120"/>
    </row>
    <row r="29" spans="1:18">
      <c r="A29" s="120"/>
      <c r="B29" s="120"/>
      <c r="C29" s="120"/>
      <c r="D29" s="120"/>
      <c r="E29" s="120"/>
      <c r="F29" s="139"/>
      <c r="G29" s="139"/>
      <c r="H29" s="139"/>
      <c r="I29" s="120"/>
      <c r="J29" s="120"/>
      <c r="K29" s="120"/>
      <c r="L29" s="120"/>
      <c r="M29" s="120"/>
      <c r="N29" s="120"/>
      <c r="O29" s="120"/>
      <c r="P29" s="120"/>
      <c r="Q29" s="120"/>
      <c r="R29" s="120"/>
    </row>
    <row r="30" spans="1:18" ht="70.5" customHeight="1">
      <c r="A30" s="120"/>
      <c r="B30" s="117" t="s">
        <v>224</v>
      </c>
      <c r="C30" s="117" t="s">
        <v>42</v>
      </c>
      <c r="D30" s="389" t="s">
        <v>419</v>
      </c>
      <c r="E30" s="390"/>
      <c r="F30" s="390"/>
      <c r="G30" s="389" t="s">
        <v>172</v>
      </c>
      <c r="H30" s="390"/>
      <c r="I30" s="117" t="s">
        <v>343</v>
      </c>
      <c r="J30" s="152" t="s">
        <v>228</v>
      </c>
      <c r="K30" s="152" t="s">
        <v>334</v>
      </c>
      <c r="L30" s="400" t="s">
        <v>349</v>
      </c>
      <c r="M30" s="401"/>
      <c r="N30" s="402"/>
      <c r="O30" s="400" t="s">
        <v>350</v>
      </c>
      <c r="P30" s="401"/>
      <c r="Q30" s="402"/>
      <c r="R30" s="295" t="s">
        <v>347</v>
      </c>
    </row>
    <row r="31" spans="1:18" ht="43.5" customHeight="1">
      <c r="A31" s="120"/>
      <c r="B31" s="153" t="s">
        <v>43</v>
      </c>
      <c r="C31" s="153" t="s">
        <v>420</v>
      </c>
      <c r="D31" s="153" t="s">
        <v>44</v>
      </c>
      <c r="E31" s="153" t="s">
        <v>45</v>
      </c>
      <c r="F31" s="153" t="s">
        <v>46</v>
      </c>
      <c r="G31" s="153" t="s">
        <v>90</v>
      </c>
      <c r="H31" s="290" t="s">
        <v>91</v>
      </c>
      <c r="I31" s="289" t="s">
        <v>337</v>
      </c>
      <c r="J31" s="403" t="s">
        <v>227</v>
      </c>
      <c r="K31" s="404"/>
      <c r="L31" s="153" t="s">
        <v>44</v>
      </c>
      <c r="M31" s="153" t="s">
        <v>45</v>
      </c>
      <c r="N31" s="153" t="s">
        <v>46</v>
      </c>
      <c r="O31" s="153" t="s">
        <v>44</v>
      </c>
      <c r="P31" s="153" t="s">
        <v>45</v>
      </c>
      <c r="Q31" s="153" t="s">
        <v>46</v>
      </c>
      <c r="R31" s="153" t="s">
        <v>348</v>
      </c>
    </row>
    <row r="32" spans="1:18" ht="22" customHeight="1">
      <c r="A32" s="20"/>
      <c r="B32" s="312"/>
      <c r="C32" s="315"/>
      <c r="D32" s="314"/>
      <c r="E32" s="316"/>
      <c r="F32" s="314"/>
      <c r="G32" s="317"/>
      <c r="H32" s="318"/>
      <c r="I32" s="319"/>
      <c r="J32" s="319"/>
      <c r="K32" s="319"/>
      <c r="L32" s="320"/>
      <c r="M32" s="321"/>
      <c r="N32" s="322"/>
      <c r="O32" s="320"/>
      <c r="P32" s="321"/>
      <c r="Q32" s="320"/>
      <c r="R32" s="320"/>
    </row>
    <row r="33" spans="1:18" ht="22" customHeight="1">
      <c r="A33" s="20"/>
      <c r="B33" s="312"/>
      <c r="C33" s="315"/>
      <c r="D33" s="314"/>
      <c r="E33" s="316"/>
      <c r="F33" s="314"/>
      <c r="G33" s="317"/>
      <c r="H33" s="318"/>
      <c r="I33" s="319"/>
      <c r="J33" s="319"/>
      <c r="K33" s="319"/>
      <c r="L33" s="320"/>
      <c r="M33" s="321"/>
      <c r="N33" s="322"/>
      <c r="O33" s="320"/>
      <c r="P33" s="321"/>
      <c r="Q33" s="320"/>
      <c r="R33" s="320"/>
    </row>
    <row r="34" spans="1:18" ht="22" customHeight="1">
      <c r="A34" s="32"/>
      <c r="B34" s="312"/>
      <c r="C34" s="315"/>
      <c r="D34" s="314"/>
      <c r="E34" s="316"/>
      <c r="F34" s="314"/>
      <c r="G34" s="317"/>
      <c r="H34" s="318"/>
      <c r="I34" s="319"/>
      <c r="J34" s="319"/>
      <c r="K34" s="319"/>
      <c r="L34" s="320"/>
      <c r="M34" s="321"/>
      <c r="N34" s="322"/>
      <c r="O34" s="320"/>
      <c r="P34" s="321"/>
      <c r="Q34" s="320"/>
      <c r="R34" s="320"/>
    </row>
    <row r="35" spans="1:18" ht="22" customHeight="1">
      <c r="A35" s="20"/>
      <c r="B35" s="312"/>
      <c r="C35" s="315"/>
      <c r="D35" s="314"/>
      <c r="E35" s="316"/>
      <c r="F35" s="314"/>
      <c r="G35" s="317"/>
      <c r="H35" s="318"/>
      <c r="I35" s="319"/>
      <c r="J35" s="319"/>
      <c r="K35" s="319"/>
      <c r="L35" s="320"/>
      <c r="M35" s="321"/>
      <c r="N35" s="322"/>
      <c r="O35" s="320"/>
      <c r="P35" s="321"/>
      <c r="Q35" s="320"/>
      <c r="R35" s="320"/>
    </row>
    <row r="36" spans="1:18" ht="22" customHeight="1">
      <c r="A36" s="20"/>
      <c r="B36" s="312"/>
      <c r="C36" s="315"/>
      <c r="D36" s="314"/>
      <c r="E36" s="316"/>
      <c r="F36" s="314"/>
      <c r="G36" s="317"/>
      <c r="H36" s="318"/>
      <c r="I36" s="319"/>
      <c r="J36" s="319"/>
      <c r="K36" s="319"/>
      <c r="L36" s="320"/>
      <c r="M36" s="321"/>
      <c r="N36" s="322"/>
      <c r="O36" s="320"/>
      <c r="P36" s="321"/>
      <c r="Q36" s="320"/>
      <c r="R36" s="320"/>
    </row>
    <row r="37" spans="1:18" ht="22" customHeight="1">
      <c r="A37" s="20"/>
      <c r="B37" s="312"/>
      <c r="C37" s="315"/>
      <c r="D37" s="314"/>
      <c r="E37" s="316"/>
      <c r="F37" s="314"/>
      <c r="G37" s="317"/>
      <c r="H37" s="318"/>
      <c r="I37" s="319"/>
      <c r="J37" s="319"/>
      <c r="K37" s="319"/>
      <c r="L37" s="320"/>
      <c r="M37" s="321"/>
      <c r="N37" s="322"/>
      <c r="O37" s="320"/>
      <c r="P37" s="321"/>
      <c r="Q37" s="320"/>
      <c r="R37" s="320"/>
    </row>
    <row r="38" spans="1:18" ht="22" customHeight="1">
      <c r="A38" s="20"/>
      <c r="B38" s="312"/>
      <c r="C38" s="315"/>
      <c r="D38" s="314"/>
      <c r="E38" s="316"/>
      <c r="F38" s="314"/>
      <c r="G38" s="317"/>
      <c r="H38" s="318"/>
      <c r="I38" s="319"/>
      <c r="J38" s="319"/>
      <c r="K38" s="319"/>
      <c r="L38" s="320"/>
      <c r="M38" s="321"/>
      <c r="N38" s="322"/>
      <c r="O38" s="320"/>
      <c r="P38" s="321"/>
      <c r="Q38" s="320"/>
      <c r="R38" s="320"/>
    </row>
    <row r="39" spans="1:18" ht="22" customHeight="1">
      <c r="A39" s="32"/>
      <c r="B39" s="312"/>
      <c r="C39" s="315"/>
      <c r="D39" s="314"/>
      <c r="E39" s="316"/>
      <c r="F39" s="314"/>
      <c r="G39" s="317"/>
      <c r="H39" s="318"/>
      <c r="I39" s="319"/>
      <c r="J39" s="319"/>
      <c r="K39" s="319"/>
      <c r="L39" s="320"/>
      <c r="M39" s="321"/>
      <c r="N39" s="322"/>
      <c r="O39" s="320"/>
      <c r="P39" s="321"/>
      <c r="Q39" s="320"/>
      <c r="R39" s="320"/>
    </row>
    <row r="40" spans="1:18" ht="22" customHeight="1">
      <c r="A40" s="32"/>
      <c r="B40" s="312"/>
      <c r="C40" s="315"/>
      <c r="D40" s="314"/>
      <c r="E40" s="316"/>
      <c r="F40" s="314"/>
      <c r="G40" s="317"/>
      <c r="H40" s="318"/>
      <c r="I40" s="319"/>
      <c r="J40" s="319"/>
      <c r="K40" s="319"/>
      <c r="L40" s="320"/>
      <c r="M40" s="321"/>
      <c r="N40" s="322"/>
      <c r="O40" s="320"/>
      <c r="P40" s="321"/>
      <c r="Q40" s="320"/>
      <c r="R40" s="320"/>
    </row>
    <row r="41" spans="1:18" ht="22" customHeight="1">
      <c r="A41" s="32"/>
      <c r="B41" s="312"/>
      <c r="C41" s="315"/>
      <c r="D41" s="314"/>
      <c r="E41" s="316"/>
      <c r="F41" s="314"/>
      <c r="G41" s="317"/>
      <c r="H41" s="318"/>
      <c r="I41" s="319"/>
      <c r="J41" s="319"/>
      <c r="K41" s="319"/>
      <c r="L41" s="320"/>
      <c r="M41" s="321"/>
      <c r="N41" s="322"/>
      <c r="O41" s="320"/>
      <c r="P41" s="321"/>
      <c r="Q41" s="320"/>
      <c r="R41" s="320"/>
    </row>
    <row r="42" spans="1:18" ht="22" customHeight="1">
      <c r="A42" s="32"/>
      <c r="B42" s="312"/>
      <c r="C42" s="315"/>
      <c r="D42" s="314"/>
      <c r="E42" s="316"/>
      <c r="F42" s="314"/>
      <c r="G42" s="317"/>
      <c r="H42" s="318"/>
      <c r="I42" s="319"/>
      <c r="J42" s="319"/>
      <c r="K42" s="319"/>
      <c r="L42" s="320"/>
      <c r="M42" s="321"/>
      <c r="N42" s="322"/>
      <c r="O42" s="320"/>
      <c r="P42" s="321"/>
      <c r="Q42" s="320"/>
      <c r="R42" s="320"/>
    </row>
    <row r="43" spans="1:18" ht="22" customHeight="1">
      <c r="A43" s="32"/>
      <c r="B43" s="312"/>
      <c r="C43" s="315"/>
      <c r="D43" s="314"/>
      <c r="E43" s="316"/>
      <c r="F43" s="314"/>
      <c r="G43" s="317"/>
      <c r="H43" s="318"/>
      <c r="I43" s="319"/>
      <c r="J43" s="319"/>
      <c r="K43" s="319"/>
      <c r="L43" s="320"/>
      <c r="M43" s="321"/>
      <c r="N43" s="322"/>
      <c r="O43" s="320"/>
      <c r="P43" s="321"/>
      <c r="Q43" s="320"/>
      <c r="R43" s="320"/>
    </row>
    <row r="44" spans="1:18" ht="22" customHeight="1">
      <c r="A44" s="32"/>
      <c r="B44" s="312"/>
      <c r="C44" s="315"/>
      <c r="D44" s="314"/>
      <c r="E44" s="316"/>
      <c r="F44" s="314"/>
      <c r="G44" s="317"/>
      <c r="H44" s="318"/>
      <c r="I44" s="319"/>
      <c r="J44" s="319"/>
      <c r="K44" s="319"/>
      <c r="L44" s="320"/>
      <c r="M44" s="321"/>
      <c r="N44" s="322"/>
      <c r="O44" s="320"/>
      <c r="P44" s="321"/>
      <c r="Q44" s="320"/>
      <c r="R44" s="320"/>
    </row>
    <row r="45" spans="1:18" ht="22" customHeight="1">
      <c r="A45" s="32"/>
      <c r="B45" s="312"/>
      <c r="C45" s="315"/>
      <c r="D45" s="314"/>
      <c r="E45" s="316"/>
      <c r="F45" s="314"/>
      <c r="G45" s="317"/>
      <c r="H45" s="318"/>
      <c r="I45" s="319"/>
      <c r="J45" s="319"/>
      <c r="K45" s="319"/>
      <c r="L45" s="320"/>
      <c r="M45" s="321"/>
      <c r="N45" s="322"/>
      <c r="O45" s="320"/>
      <c r="P45" s="321"/>
      <c r="Q45" s="320"/>
      <c r="R45" s="320"/>
    </row>
    <row r="46" spans="1:18" ht="22" customHeight="1">
      <c r="A46" s="32"/>
      <c r="B46" s="312"/>
      <c r="C46" s="315"/>
      <c r="D46" s="314"/>
      <c r="E46" s="316"/>
      <c r="F46" s="314"/>
      <c r="G46" s="317"/>
      <c r="H46" s="318"/>
      <c r="I46" s="319"/>
      <c r="J46" s="319"/>
      <c r="K46" s="319"/>
      <c r="L46" s="320"/>
      <c r="M46" s="321"/>
      <c r="N46" s="322"/>
      <c r="O46" s="320"/>
      <c r="P46" s="321"/>
      <c r="Q46" s="320"/>
      <c r="R46" s="320"/>
    </row>
    <row r="47" spans="1:18" ht="22" customHeight="1">
      <c r="A47" s="32"/>
      <c r="B47" s="312"/>
      <c r="C47" s="315"/>
      <c r="D47" s="314"/>
      <c r="E47" s="316"/>
      <c r="F47" s="314"/>
      <c r="G47" s="317"/>
      <c r="H47" s="318"/>
      <c r="I47" s="319"/>
      <c r="J47" s="319"/>
      <c r="K47" s="319"/>
      <c r="L47" s="320"/>
      <c r="M47" s="321"/>
      <c r="N47" s="322"/>
      <c r="O47" s="320"/>
      <c r="P47" s="321"/>
      <c r="Q47" s="320"/>
      <c r="R47" s="320"/>
    </row>
    <row r="48" spans="1:18" ht="22" customHeight="1">
      <c r="A48" s="32"/>
      <c r="B48" s="312"/>
      <c r="C48" s="315"/>
      <c r="D48" s="314"/>
      <c r="E48" s="316"/>
      <c r="F48" s="314"/>
      <c r="G48" s="317"/>
      <c r="H48" s="318"/>
      <c r="I48" s="319"/>
      <c r="J48" s="319"/>
      <c r="K48" s="319"/>
      <c r="L48" s="320"/>
      <c r="M48" s="321"/>
      <c r="N48" s="322"/>
      <c r="O48" s="320"/>
      <c r="P48" s="321"/>
      <c r="Q48" s="320"/>
      <c r="R48" s="320"/>
    </row>
    <row r="49" spans="1:18" ht="22" customHeight="1">
      <c r="A49" s="20"/>
      <c r="B49" s="312"/>
      <c r="C49" s="315"/>
      <c r="D49" s="314"/>
      <c r="E49" s="316"/>
      <c r="F49" s="314"/>
      <c r="G49" s="317"/>
      <c r="H49" s="318"/>
      <c r="I49" s="319"/>
      <c r="J49" s="319"/>
      <c r="K49" s="319"/>
      <c r="L49" s="320"/>
      <c r="M49" s="321"/>
      <c r="N49" s="322"/>
      <c r="O49" s="320"/>
      <c r="P49" s="321"/>
      <c r="Q49" s="320"/>
      <c r="R49" s="320"/>
    </row>
    <row r="50" spans="1:18" ht="22" customHeight="1">
      <c r="A50" s="20"/>
      <c r="B50" s="312"/>
      <c r="C50" s="315"/>
      <c r="D50" s="314"/>
      <c r="E50" s="316"/>
      <c r="F50" s="314"/>
      <c r="G50" s="317"/>
      <c r="H50" s="318"/>
      <c r="I50" s="319"/>
      <c r="J50" s="319"/>
      <c r="K50" s="319"/>
      <c r="L50" s="320"/>
      <c r="M50" s="321"/>
      <c r="N50" s="322"/>
      <c r="O50" s="320"/>
      <c r="P50" s="321"/>
      <c r="Q50" s="320"/>
      <c r="R50" s="320"/>
    </row>
    <row r="51" spans="1:18" ht="22" customHeight="1">
      <c r="A51" s="20"/>
      <c r="B51" s="312"/>
      <c r="C51" s="315"/>
      <c r="D51" s="314"/>
      <c r="E51" s="316"/>
      <c r="F51" s="314"/>
      <c r="G51" s="317"/>
      <c r="H51" s="318"/>
      <c r="I51" s="319"/>
      <c r="J51" s="319"/>
      <c r="K51" s="319"/>
      <c r="L51" s="320"/>
      <c r="M51" s="321"/>
      <c r="N51" s="322"/>
      <c r="O51" s="320"/>
      <c r="P51" s="321"/>
      <c r="Q51" s="320"/>
      <c r="R51" s="320"/>
    </row>
    <row r="52" spans="1:18" ht="22" customHeight="1">
      <c r="A52" s="20"/>
      <c r="B52" s="312"/>
      <c r="C52" s="315"/>
      <c r="D52" s="314"/>
      <c r="E52" s="316"/>
      <c r="F52" s="314"/>
      <c r="G52" s="317"/>
      <c r="H52" s="318"/>
      <c r="I52" s="319"/>
      <c r="J52" s="319"/>
      <c r="K52" s="319"/>
      <c r="L52" s="320"/>
      <c r="M52" s="321"/>
      <c r="N52" s="322"/>
      <c r="O52" s="320"/>
      <c r="P52" s="321"/>
      <c r="Q52" s="320"/>
      <c r="R52" s="320"/>
    </row>
    <row r="53" spans="1:18" ht="22" customHeight="1">
      <c r="A53" s="20"/>
      <c r="B53" s="312"/>
      <c r="C53" s="315"/>
      <c r="D53" s="314"/>
      <c r="E53" s="316"/>
      <c r="F53" s="314"/>
      <c r="G53" s="317"/>
      <c r="H53" s="318"/>
      <c r="I53" s="319"/>
      <c r="J53" s="319"/>
      <c r="K53" s="319"/>
      <c r="L53" s="320"/>
      <c r="M53" s="321"/>
      <c r="N53" s="322"/>
      <c r="O53" s="320"/>
      <c r="P53" s="321"/>
      <c r="Q53" s="320"/>
      <c r="R53" s="320"/>
    </row>
    <row r="54" spans="1:18" ht="22" customHeight="1">
      <c r="A54" s="20"/>
      <c r="B54" s="312"/>
      <c r="C54" s="315"/>
      <c r="D54" s="314"/>
      <c r="E54" s="316"/>
      <c r="F54" s="314"/>
      <c r="G54" s="317"/>
      <c r="H54" s="318"/>
      <c r="I54" s="319"/>
      <c r="J54" s="319"/>
      <c r="K54" s="319"/>
      <c r="L54" s="320"/>
      <c r="M54" s="321"/>
      <c r="N54" s="322"/>
      <c r="O54" s="320"/>
      <c r="P54" s="321"/>
      <c r="Q54" s="320"/>
      <c r="R54" s="320"/>
    </row>
    <row r="55" spans="1:18" ht="22" customHeight="1">
      <c r="A55" s="20"/>
      <c r="B55" s="312"/>
      <c r="C55" s="315"/>
      <c r="D55" s="314"/>
      <c r="E55" s="316"/>
      <c r="F55" s="314"/>
      <c r="G55" s="317"/>
      <c r="H55" s="318"/>
      <c r="I55" s="319"/>
      <c r="J55" s="319"/>
      <c r="K55" s="319"/>
      <c r="L55" s="320"/>
      <c r="M55" s="321"/>
      <c r="N55" s="322"/>
      <c r="O55" s="320"/>
      <c r="P55" s="321"/>
      <c r="Q55" s="320"/>
      <c r="R55" s="320"/>
    </row>
    <row r="56" spans="1:18" ht="22" customHeight="1">
      <c r="A56" s="20"/>
      <c r="B56" s="312"/>
      <c r="C56" s="315"/>
      <c r="D56" s="314"/>
      <c r="E56" s="316"/>
      <c r="F56" s="314"/>
      <c r="G56" s="317"/>
      <c r="H56" s="318"/>
      <c r="I56" s="319"/>
      <c r="J56" s="319"/>
      <c r="K56" s="319"/>
      <c r="L56" s="320"/>
      <c r="M56" s="321"/>
      <c r="N56" s="322"/>
      <c r="O56" s="320"/>
      <c r="P56" s="321"/>
      <c r="Q56" s="320"/>
      <c r="R56" s="320"/>
    </row>
    <row r="57" spans="1:18" ht="22" customHeight="1">
      <c r="A57" s="20"/>
      <c r="B57" s="312"/>
      <c r="C57" s="315"/>
      <c r="D57" s="314"/>
      <c r="E57" s="316"/>
      <c r="F57" s="314"/>
      <c r="G57" s="317"/>
      <c r="H57" s="318"/>
      <c r="I57" s="319"/>
      <c r="J57" s="319"/>
      <c r="K57" s="319"/>
      <c r="L57" s="320"/>
      <c r="M57" s="321"/>
      <c r="N57" s="322"/>
      <c r="O57" s="320"/>
      <c r="P57" s="321"/>
      <c r="Q57" s="320"/>
      <c r="R57" s="320"/>
    </row>
    <row r="58" spans="1:18" ht="22" customHeight="1">
      <c r="A58" s="20"/>
      <c r="B58" s="312"/>
      <c r="C58" s="315"/>
      <c r="D58" s="314"/>
      <c r="E58" s="316"/>
      <c r="F58" s="314"/>
      <c r="G58" s="317"/>
      <c r="H58" s="318"/>
      <c r="I58" s="319"/>
      <c r="J58" s="319"/>
      <c r="K58" s="319"/>
      <c r="L58" s="320"/>
      <c r="M58" s="321"/>
      <c r="N58" s="322"/>
      <c r="O58" s="320"/>
      <c r="P58" s="321"/>
      <c r="Q58" s="320"/>
      <c r="R58" s="320"/>
    </row>
    <row r="59" spans="1:18" ht="22" customHeight="1">
      <c r="A59" s="20"/>
      <c r="B59" s="312"/>
      <c r="C59" s="315"/>
      <c r="D59" s="314"/>
      <c r="E59" s="316"/>
      <c r="F59" s="314"/>
      <c r="G59" s="317"/>
      <c r="H59" s="318"/>
      <c r="I59" s="319"/>
      <c r="J59" s="319"/>
      <c r="K59" s="319"/>
      <c r="L59" s="320"/>
      <c r="M59" s="321"/>
      <c r="N59" s="322"/>
      <c r="O59" s="320"/>
      <c r="P59" s="321"/>
      <c r="Q59" s="320"/>
      <c r="R59" s="320"/>
    </row>
    <row r="60" spans="1:18" ht="28.5" customHeight="1">
      <c r="A60" s="120"/>
      <c r="B60" s="154"/>
      <c r="C60" s="154"/>
      <c r="D60" s="154"/>
      <c r="E60" s="154"/>
      <c r="F60" s="154"/>
      <c r="G60" s="155">
        <f>SUM(G32:G59)</f>
        <v>0</v>
      </c>
      <c r="H60" s="156"/>
      <c r="I60" s="155">
        <f>SUM(I32:I59)</f>
        <v>0</v>
      </c>
      <c r="J60" s="155">
        <f>SUM(J32:J59)</f>
        <v>0</v>
      </c>
      <c r="K60" s="155">
        <f>SUM(K32:K59)</f>
        <v>0</v>
      </c>
      <c r="L60" s="159"/>
      <c r="M60" s="159"/>
      <c r="N60" s="159"/>
      <c r="O60" s="159"/>
      <c r="P60" s="159"/>
      <c r="Q60" s="159"/>
      <c r="R60" s="120"/>
    </row>
    <row r="61" spans="1:18" s="32" customFormat="1" ht="10.5" customHeight="1">
      <c r="A61" s="120"/>
      <c r="B61" s="154"/>
      <c r="C61" s="154"/>
      <c r="D61" s="154"/>
      <c r="E61" s="154"/>
      <c r="F61" s="154"/>
      <c r="G61" s="158"/>
      <c r="H61" s="154"/>
      <c r="I61" s="158"/>
      <c r="J61" s="158"/>
      <c r="K61" s="158"/>
      <c r="L61" s="159"/>
      <c r="M61" s="159"/>
      <c r="N61" s="159"/>
      <c r="O61" s="159"/>
      <c r="P61" s="159"/>
      <c r="Q61" s="159"/>
      <c r="R61" s="120"/>
    </row>
    <row r="62" spans="1:18" s="1" customFormat="1" ht="27" customHeight="1">
      <c r="A62" s="146"/>
      <c r="B62" s="385" t="s">
        <v>136</v>
      </c>
      <c r="C62" s="386"/>
      <c r="D62" s="386"/>
      <c r="E62" s="386"/>
      <c r="F62" s="386"/>
      <c r="G62" s="386"/>
      <c r="H62" s="386"/>
      <c r="I62" s="386"/>
      <c r="J62" s="386"/>
      <c r="K62" s="160"/>
      <c r="L62" s="146"/>
      <c r="M62" s="146"/>
      <c r="N62" s="146"/>
      <c r="O62" s="146"/>
      <c r="P62" s="146"/>
      <c r="Q62" s="146"/>
      <c r="R62" s="146"/>
    </row>
    <row r="63" spans="1:18" s="1" customFormat="1" ht="33" customHeight="1">
      <c r="A63" s="146"/>
      <c r="B63" s="387" t="s">
        <v>173</v>
      </c>
      <c r="C63" s="388"/>
      <c r="D63" s="388"/>
      <c r="E63" s="388"/>
      <c r="F63" s="388"/>
      <c r="G63" s="388"/>
      <c r="H63" s="388"/>
      <c r="I63" s="388"/>
      <c r="J63" s="388"/>
      <c r="K63" s="161"/>
      <c r="L63" s="146"/>
      <c r="M63" s="146"/>
      <c r="N63" s="146"/>
      <c r="O63" s="146"/>
      <c r="P63" s="146"/>
      <c r="Q63" s="146"/>
      <c r="R63" s="146"/>
    </row>
    <row r="64" spans="1:18" s="1" customFormat="1" ht="18.649999999999999" customHeight="1">
      <c r="A64" s="146"/>
      <c r="B64" s="154"/>
      <c r="C64" s="154"/>
      <c r="D64" s="154"/>
      <c r="E64" s="154"/>
      <c r="F64" s="154"/>
      <c r="G64" s="154"/>
      <c r="H64" s="154"/>
      <c r="I64" s="154"/>
      <c r="J64" s="162"/>
      <c r="K64" s="162"/>
      <c r="L64" s="162"/>
      <c r="M64" s="162"/>
      <c r="N64" s="162"/>
      <c r="O64" s="162"/>
      <c r="P64" s="162"/>
      <c r="Q64" s="162"/>
      <c r="R64" s="146"/>
    </row>
    <row r="65" spans="1:18">
      <c r="A65" s="120"/>
      <c r="B65" s="120"/>
      <c r="C65" s="120"/>
      <c r="D65" s="120"/>
      <c r="E65" s="120"/>
      <c r="F65" s="120"/>
      <c r="G65" s="120"/>
      <c r="H65" s="120"/>
      <c r="I65" s="120"/>
      <c r="J65" s="120"/>
      <c r="K65" s="120"/>
      <c r="L65" s="120"/>
      <c r="M65" s="120"/>
      <c r="N65" s="120"/>
      <c r="O65" s="120"/>
      <c r="P65" s="120"/>
      <c r="Q65" s="120"/>
      <c r="R65" s="120"/>
    </row>
    <row r="66" spans="1:18" ht="15.5">
      <c r="A66" s="120"/>
      <c r="B66" s="151" t="s">
        <v>48</v>
      </c>
      <c r="C66" s="120"/>
      <c r="D66" s="120"/>
      <c r="E66" s="120"/>
      <c r="F66" s="120"/>
      <c r="G66" s="120"/>
      <c r="H66" s="145"/>
      <c r="I66" s="32"/>
      <c r="J66" s="32"/>
      <c r="K66" s="256"/>
      <c r="L66" s="139"/>
      <c r="M66" s="120"/>
      <c r="N66" s="120"/>
      <c r="O66" s="120"/>
      <c r="P66" s="120"/>
      <c r="Q66" s="120"/>
      <c r="R66" s="120"/>
    </row>
    <row r="67" spans="1:18">
      <c r="A67" s="120"/>
      <c r="B67" s="120"/>
      <c r="C67" s="120"/>
      <c r="D67" s="120"/>
      <c r="E67" s="120"/>
      <c r="F67" s="120"/>
      <c r="G67" s="120"/>
      <c r="H67" s="145"/>
      <c r="I67" s="32"/>
      <c r="J67" s="32"/>
      <c r="K67" s="257"/>
      <c r="L67" s="139"/>
      <c r="M67" s="120"/>
      <c r="N67" s="120"/>
      <c r="O67" s="120"/>
      <c r="P67" s="120"/>
      <c r="Q67" s="120"/>
      <c r="R67" s="120"/>
    </row>
    <row r="68" spans="1:18" ht="74" customHeight="1">
      <c r="A68" s="120"/>
      <c r="B68" s="248" t="s">
        <v>49</v>
      </c>
      <c r="C68" s="248" t="s">
        <v>50</v>
      </c>
      <c r="D68" s="248" t="s">
        <v>51</v>
      </c>
      <c r="E68" s="248" t="s">
        <v>301</v>
      </c>
      <c r="F68" s="248" t="s">
        <v>302</v>
      </c>
      <c r="G68" s="248" t="s">
        <v>304</v>
      </c>
      <c r="H68" s="248" t="s">
        <v>307</v>
      </c>
      <c r="I68" s="248" t="s">
        <v>52</v>
      </c>
      <c r="J68" s="247" t="s">
        <v>8</v>
      </c>
      <c r="K68" s="32"/>
      <c r="L68" s="139"/>
      <c r="M68" s="120"/>
      <c r="N68" s="120"/>
      <c r="O68" s="120"/>
      <c r="P68" s="120"/>
      <c r="Q68" s="120"/>
      <c r="R68" s="120"/>
    </row>
    <row r="69" spans="1:18" ht="78">
      <c r="A69" s="120"/>
      <c r="B69" s="153" t="s">
        <v>53</v>
      </c>
      <c r="C69" s="153" t="s">
        <v>212</v>
      </c>
      <c r="D69" s="153" t="s">
        <v>54</v>
      </c>
      <c r="E69" s="258" t="s">
        <v>316</v>
      </c>
      <c r="F69" s="153" t="s">
        <v>303</v>
      </c>
      <c r="G69" s="259" t="s">
        <v>305</v>
      </c>
      <c r="H69" s="153" t="s">
        <v>306</v>
      </c>
      <c r="I69" s="153" t="s">
        <v>317</v>
      </c>
      <c r="J69" s="249" t="s">
        <v>55</v>
      </c>
      <c r="K69" s="32"/>
      <c r="L69" s="139"/>
      <c r="M69" s="120"/>
      <c r="N69" s="120"/>
      <c r="O69" s="120"/>
      <c r="P69" s="120"/>
      <c r="Q69" s="120"/>
      <c r="R69" s="120"/>
    </row>
    <row r="70" spans="1:18" ht="22" customHeight="1">
      <c r="A70" s="20"/>
      <c r="B70" s="313"/>
      <c r="C70" s="313"/>
      <c r="D70" s="313"/>
      <c r="E70" s="323"/>
      <c r="F70" s="324"/>
      <c r="G70" s="325">
        <f>1607*F70</f>
        <v>0</v>
      </c>
      <c r="H70" s="326">
        <f>IF(G70=0,0,E70/G70)</f>
        <v>0</v>
      </c>
      <c r="I70" s="327"/>
      <c r="J70" s="260">
        <f>H70*I70</f>
        <v>0</v>
      </c>
      <c r="K70" s="32"/>
      <c r="L70" s="139"/>
      <c r="M70" s="120"/>
      <c r="N70" s="120"/>
      <c r="O70" s="120"/>
      <c r="P70" s="120"/>
      <c r="Q70" s="120"/>
      <c r="R70" s="120"/>
    </row>
    <row r="71" spans="1:18" ht="22" customHeight="1">
      <c r="A71" s="20"/>
      <c r="B71" s="313"/>
      <c r="C71" s="313"/>
      <c r="D71" s="313"/>
      <c r="E71" s="323"/>
      <c r="F71" s="324"/>
      <c r="G71" s="325">
        <f>1607*F71</f>
        <v>0</v>
      </c>
      <c r="H71" s="326">
        <f>IF(G71=0,0,E71/G71)</f>
        <v>0</v>
      </c>
      <c r="I71" s="327"/>
      <c r="J71" s="260">
        <f t="shared" ref="J71:J89" si="0">H71*I71</f>
        <v>0</v>
      </c>
      <c r="K71" s="32"/>
      <c r="L71" s="139"/>
      <c r="M71" s="120"/>
      <c r="N71" s="120"/>
      <c r="O71" s="120"/>
      <c r="P71" s="120"/>
      <c r="Q71" s="120"/>
      <c r="R71" s="120"/>
    </row>
    <row r="72" spans="1:18" ht="22" customHeight="1">
      <c r="A72" s="20"/>
      <c r="B72" s="313"/>
      <c r="C72" s="313"/>
      <c r="D72" s="313"/>
      <c r="E72" s="323"/>
      <c r="F72" s="324"/>
      <c r="G72" s="325">
        <f t="shared" ref="G72:G89" si="1">1607*F72</f>
        <v>0</v>
      </c>
      <c r="H72" s="326">
        <f t="shared" ref="H72:H89" si="2">IF(G72=0,0,E72/G72)</f>
        <v>0</v>
      </c>
      <c r="I72" s="327"/>
      <c r="J72" s="260">
        <f t="shared" si="0"/>
        <v>0</v>
      </c>
      <c r="K72" s="32"/>
      <c r="L72" s="139"/>
      <c r="M72" s="120"/>
      <c r="N72" s="120"/>
      <c r="O72" s="120"/>
      <c r="P72" s="120"/>
      <c r="Q72" s="120"/>
      <c r="R72" s="120"/>
    </row>
    <row r="73" spans="1:18" ht="22" customHeight="1">
      <c r="A73" s="20"/>
      <c r="B73" s="313"/>
      <c r="C73" s="313"/>
      <c r="D73" s="313"/>
      <c r="E73" s="323"/>
      <c r="F73" s="324"/>
      <c r="G73" s="325">
        <f t="shared" si="1"/>
        <v>0</v>
      </c>
      <c r="H73" s="326">
        <f t="shared" si="2"/>
        <v>0</v>
      </c>
      <c r="I73" s="327"/>
      <c r="J73" s="260">
        <f t="shared" si="0"/>
        <v>0</v>
      </c>
      <c r="K73" s="32"/>
      <c r="L73" s="139"/>
      <c r="M73" s="120"/>
      <c r="N73" s="120"/>
      <c r="O73" s="120"/>
      <c r="P73" s="120"/>
      <c r="Q73" s="120"/>
      <c r="R73" s="120"/>
    </row>
    <row r="74" spans="1:18" ht="22" customHeight="1">
      <c r="A74" s="20"/>
      <c r="B74" s="313"/>
      <c r="C74" s="313"/>
      <c r="D74" s="313"/>
      <c r="E74" s="323"/>
      <c r="F74" s="324"/>
      <c r="G74" s="325">
        <f t="shared" si="1"/>
        <v>0</v>
      </c>
      <c r="H74" s="326">
        <f t="shared" si="2"/>
        <v>0</v>
      </c>
      <c r="I74" s="327"/>
      <c r="J74" s="260">
        <f t="shared" si="0"/>
        <v>0</v>
      </c>
      <c r="K74" s="32"/>
      <c r="L74" s="139"/>
      <c r="M74" s="120"/>
      <c r="N74" s="120"/>
      <c r="O74" s="120"/>
      <c r="P74" s="120"/>
      <c r="Q74" s="120"/>
      <c r="R74" s="120"/>
    </row>
    <row r="75" spans="1:18" ht="22" customHeight="1">
      <c r="A75" s="20"/>
      <c r="B75" s="313"/>
      <c r="C75" s="313"/>
      <c r="D75" s="313"/>
      <c r="E75" s="323"/>
      <c r="F75" s="324"/>
      <c r="G75" s="325">
        <f t="shared" si="1"/>
        <v>0</v>
      </c>
      <c r="H75" s="326">
        <f t="shared" si="2"/>
        <v>0</v>
      </c>
      <c r="I75" s="327"/>
      <c r="J75" s="260">
        <f t="shared" si="0"/>
        <v>0</v>
      </c>
      <c r="K75" s="32"/>
      <c r="L75" s="139"/>
      <c r="M75" s="120"/>
      <c r="N75" s="120"/>
      <c r="O75" s="120"/>
      <c r="P75" s="120"/>
      <c r="Q75" s="120"/>
      <c r="R75" s="120"/>
    </row>
    <row r="76" spans="1:18" ht="22" customHeight="1">
      <c r="A76" s="20"/>
      <c r="B76" s="313"/>
      <c r="C76" s="313"/>
      <c r="D76" s="313"/>
      <c r="E76" s="323"/>
      <c r="F76" s="324"/>
      <c r="G76" s="325">
        <f t="shared" si="1"/>
        <v>0</v>
      </c>
      <c r="H76" s="326">
        <f t="shared" si="2"/>
        <v>0</v>
      </c>
      <c r="I76" s="327"/>
      <c r="J76" s="260">
        <f t="shared" si="0"/>
        <v>0</v>
      </c>
      <c r="K76" s="32"/>
      <c r="L76" s="139"/>
      <c r="M76" s="120"/>
      <c r="N76" s="120"/>
      <c r="O76" s="120"/>
      <c r="P76" s="120"/>
      <c r="Q76" s="120"/>
      <c r="R76" s="120"/>
    </row>
    <row r="77" spans="1:18" ht="22" customHeight="1">
      <c r="A77" s="20"/>
      <c r="B77" s="313"/>
      <c r="C77" s="313"/>
      <c r="D77" s="313"/>
      <c r="E77" s="323"/>
      <c r="F77" s="324"/>
      <c r="G77" s="325">
        <f t="shared" si="1"/>
        <v>0</v>
      </c>
      <c r="H77" s="326">
        <f t="shared" si="2"/>
        <v>0</v>
      </c>
      <c r="I77" s="327"/>
      <c r="J77" s="260">
        <f t="shared" si="0"/>
        <v>0</v>
      </c>
      <c r="K77" s="32"/>
      <c r="L77" s="139"/>
      <c r="M77" s="120"/>
      <c r="N77" s="120"/>
      <c r="O77" s="120"/>
      <c r="P77" s="120"/>
      <c r="Q77" s="120"/>
      <c r="R77" s="120"/>
    </row>
    <row r="78" spans="1:18" ht="22" customHeight="1">
      <c r="A78" s="20"/>
      <c r="B78" s="313"/>
      <c r="C78" s="313"/>
      <c r="D78" s="313"/>
      <c r="E78" s="323"/>
      <c r="F78" s="324"/>
      <c r="G78" s="325">
        <f t="shared" si="1"/>
        <v>0</v>
      </c>
      <c r="H78" s="326">
        <f t="shared" si="2"/>
        <v>0</v>
      </c>
      <c r="I78" s="327"/>
      <c r="J78" s="260">
        <f t="shared" si="0"/>
        <v>0</v>
      </c>
      <c r="K78" s="32"/>
      <c r="L78" s="139"/>
      <c r="M78" s="120"/>
      <c r="N78" s="120"/>
      <c r="O78" s="120"/>
      <c r="P78" s="120"/>
      <c r="Q78" s="120"/>
      <c r="R78" s="120"/>
    </row>
    <row r="79" spans="1:18" ht="22" customHeight="1">
      <c r="A79" s="20"/>
      <c r="B79" s="313"/>
      <c r="C79" s="313"/>
      <c r="D79" s="313"/>
      <c r="E79" s="323"/>
      <c r="F79" s="324"/>
      <c r="G79" s="325">
        <f t="shared" si="1"/>
        <v>0</v>
      </c>
      <c r="H79" s="326">
        <f t="shared" si="2"/>
        <v>0</v>
      </c>
      <c r="I79" s="327"/>
      <c r="J79" s="260">
        <f t="shared" si="0"/>
        <v>0</v>
      </c>
      <c r="K79" s="32"/>
      <c r="L79" s="139"/>
      <c r="M79" s="120"/>
      <c r="N79" s="120"/>
      <c r="O79" s="120"/>
      <c r="P79" s="120"/>
      <c r="Q79" s="120"/>
      <c r="R79" s="120"/>
    </row>
    <row r="80" spans="1:18" ht="22" customHeight="1">
      <c r="A80" s="20"/>
      <c r="B80" s="313"/>
      <c r="C80" s="313"/>
      <c r="D80" s="313"/>
      <c r="E80" s="323"/>
      <c r="F80" s="324"/>
      <c r="G80" s="325">
        <f t="shared" si="1"/>
        <v>0</v>
      </c>
      <c r="H80" s="326">
        <f t="shared" si="2"/>
        <v>0</v>
      </c>
      <c r="I80" s="327"/>
      <c r="J80" s="260">
        <f t="shared" si="0"/>
        <v>0</v>
      </c>
      <c r="K80" s="32"/>
      <c r="L80" s="139"/>
      <c r="M80" s="120"/>
      <c r="N80" s="120"/>
      <c r="O80" s="120"/>
      <c r="P80" s="120"/>
      <c r="Q80" s="120"/>
      <c r="R80" s="120"/>
    </row>
    <row r="81" spans="1:18" ht="22" customHeight="1">
      <c r="A81" s="20"/>
      <c r="B81" s="313"/>
      <c r="C81" s="313"/>
      <c r="D81" s="313"/>
      <c r="E81" s="323"/>
      <c r="F81" s="324"/>
      <c r="G81" s="325">
        <f t="shared" si="1"/>
        <v>0</v>
      </c>
      <c r="H81" s="326">
        <f t="shared" si="2"/>
        <v>0</v>
      </c>
      <c r="I81" s="327"/>
      <c r="J81" s="260">
        <f t="shared" si="0"/>
        <v>0</v>
      </c>
      <c r="K81" s="32"/>
      <c r="L81" s="139"/>
      <c r="M81" s="120"/>
      <c r="N81" s="120"/>
      <c r="O81" s="120"/>
      <c r="P81" s="120"/>
      <c r="Q81" s="120"/>
      <c r="R81" s="120"/>
    </row>
    <row r="82" spans="1:18" ht="22" customHeight="1">
      <c r="A82" s="20"/>
      <c r="B82" s="313"/>
      <c r="C82" s="313"/>
      <c r="D82" s="313"/>
      <c r="E82" s="323"/>
      <c r="F82" s="324"/>
      <c r="G82" s="325">
        <f t="shared" si="1"/>
        <v>0</v>
      </c>
      <c r="H82" s="326">
        <f t="shared" si="2"/>
        <v>0</v>
      </c>
      <c r="I82" s="327"/>
      <c r="J82" s="260">
        <f t="shared" si="0"/>
        <v>0</v>
      </c>
      <c r="K82" s="32"/>
      <c r="L82" s="139"/>
      <c r="M82" s="120"/>
      <c r="N82" s="120"/>
      <c r="O82" s="120"/>
      <c r="P82" s="120"/>
      <c r="Q82" s="120"/>
      <c r="R82" s="120"/>
    </row>
    <row r="83" spans="1:18" ht="22" customHeight="1">
      <c r="A83" s="20"/>
      <c r="B83" s="313"/>
      <c r="C83" s="313"/>
      <c r="D83" s="313"/>
      <c r="E83" s="323"/>
      <c r="F83" s="324"/>
      <c r="G83" s="325">
        <f t="shared" si="1"/>
        <v>0</v>
      </c>
      <c r="H83" s="326">
        <f t="shared" si="2"/>
        <v>0</v>
      </c>
      <c r="I83" s="327"/>
      <c r="J83" s="260">
        <f t="shared" si="0"/>
        <v>0</v>
      </c>
      <c r="K83" s="32"/>
      <c r="L83" s="139"/>
      <c r="M83" s="120"/>
      <c r="N83" s="120"/>
      <c r="O83" s="120"/>
      <c r="P83" s="120"/>
      <c r="Q83" s="120"/>
      <c r="R83" s="120"/>
    </row>
    <row r="84" spans="1:18" ht="22" customHeight="1">
      <c r="A84" s="20"/>
      <c r="B84" s="313"/>
      <c r="C84" s="313"/>
      <c r="D84" s="313"/>
      <c r="E84" s="323"/>
      <c r="F84" s="324"/>
      <c r="G84" s="325">
        <f t="shared" si="1"/>
        <v>0</v>
      </c>
      <c r="H84" s="326">
        <f t="shared" si="2"/>
        <v>0</v>
      </c>
      <c r="I84" s="327"/>
      <c r="J84" s="260">
        <f t="shared" si="0"/>
        <v>0</v>
      </c>
      <c r="K84" s="32"/>
      <c r="L84" s="139"/>
      <c r="M84" s="120"/>
      <c r="N84" s="120"/>
      <c r="O84" s="120"/>
      <c r="P84" s="120"/>
      <c r="Q84" s="120"/>
      <c r="R84" s="120"/>
    </row>
    <row r="85" spans="1:18" ht="22" customHeight="1">
      <c r="A85" s="20"/>
      <c r="B85" s="313"/>
      <c r="C85" s="313"/>
      <c r="D85" s="313"/>
      <c r="E85" s="323"/>
      <c r="F85" s="324"/>
      <c r="G85" s="325">
        <f t="shared" si="1"/>
        <v>0</v>
      </c>
      <c r="H85" s="326">
        <f t="shared" si="2"/>
        <v>0</v>
      </c>
      <c r="I85" s="327"/>
      <c r="J85" s="260">
        <f t="shared" si="0"/>
        <v>0</v>
      </c>
      <c r="K85" s="32"/>
      <c r="L85" s="139"/>
      <c r="M85" s="120"/>
      <c r="N85" s="120"/>
      <c r="O85" s="120"/>
      <c r="P85" s="120"/>
      <c r="Q85" s="120"/>
      <c r="R85" s="120"/>
    </row>
    <row r="86" spans="1:18" ht="22" customHeight="1">
      <c r="A86" s="20"/>
      <c r="B86" s="313"/>
      <c r="C86" s="313"/>
      <c r="D86" s="313"/>
      <c r="E86" s="323"/>
      <c r="F86" s="324"/>
      <c r="G86" s="325">
        <f t="shared" si="1"/>
        <v>0</v>
      </c>
      <c r="H86" s="326">
        <f t="shared" si="2"/>
        <v>0</v>
      </c>
      <c r="I86" s="327"/>
      <c r="J86" s="260">
        <f t="shared" si="0"/>
        <v>0</v>
      </c>
      <c r="K86" s="32"/>
      <c r="L86" s="139"/>
      <c r="M86" s="120"/>
      <c r="N86" s="120"/>
      <c r="O86" s="120"/>
      <c r="P86" s="120"/>
      <c r="Q86" s="120"/>
      <c r="R86" s="120"/>
    </row>
    <row r="87" spans="1:18" ht="22" customHeight="1">
      <c r="A87" s="20"/>
      <c r="B87" s="313"/>
      <c r="C87" s="313"/>
      <c r="D87" s="313"/>
      <c r="E87" s="323"/>
      <c r="F87" s="324"/>
      <c r="G87" s="325">
        <f t="shared" si="1"/>
        <v>0</v>
      </c>
      <c r="H87" s="326">
        <f t="shared" si="2"/>
        <v>0</v>
      </c>
      <c r="I87" s="327"/>
      <c r="J87" s="260">
        <f t="shared" si="0"/>
        <v>0</v>
      </c>
      <c r="K87" s="32"/>
      <c r="L87" s="139"/>
      <c r="M87" s="120"/>
      <c r="N87" s="120"/>
      <c r="O87" s="120"/>
      <c r="P87" s="120"/>
      <c r="Q87" s="120"/>
      <c r="R87" s="120"/>
    </row>
    <row r="88" spans="1:18" ht="22" customHeight="1">
      <c r="A88" s="20"/>
      <c r="B88" s="313"/>
      <c r="C88" s="313"/>
      <c r="D88" s="313"/>
      <c r="E88" s="323"/>
      <c r="F88" s="324"/>
      <c r="G88" s="325">
        <f t="shared" si="1"/>
        <v>0</v>
      </c>
      <c r="H88" s="326">
        <f t="shared" si="2"/>
        <v>0</v>
      </c>
      <c r="I88" s="327"/>
      <c r="J88" s="260">
        <f t="shared" si="0"/>
        <v>0</v>
      </c>
      <c r="K88" s="32"/>
      <c r="L88" s="139"/>
      <c r="M88" s="120"/>
      <c r="N88" s="120"/>
      <c r="O88" s="120"/>
      <c r="P88" s="120"/>
      <c r="Q88" s="120"/>
      <c r="R88" s="120"/>
    </row>
    <row r="89" spans="1:18" ht="22" customHeight="1">
      <c r="A89" s="20"/>
      <c r="B89" s="313"/>
      <c r="C89" s="313"/>
      <c r="D89" s="313"/>
      <c r="E89" s="323"/>
      <c r="F89" s="324"/>
      <c r="G89" s="325">
        <f t="shared" si="1"/>
        <v>0</v>
      </c>
      <c r="H89" s="326">
        <f t="shared" si="2"/>
        <v>0</v>
      </c>
      <c r="I89" s="327"/>
      <c r="J89" s="260">
        <f t="shared" si="0"/>
        <v>0</v>
      </c>
      <c r="K89" s="32"/>
      <c r="L89" s="139"/>
      <c r="M89" s="120"/>
      <c r="N89" s="120"/>
      <c r="O89" s="120"/>
      <c r="P89" s="120"/>
      <c r="Q89" s="120"/>
      <c r="R89" s="120"/>
    </row>
    <row r="90" spans="1:18" ht="32.15" customHeight="1">
      <c r="A90" s="20"/>
      <c r="B90" s="120"/>
      <c r="C90" s="120"/>
      <c r="D90" s="120"/>
      <c r="H90" s="120"/>
      <c r="I90" s="120"/>
      <c r="J90" s="155">
        <f>SUM(J70:J89)</f>
        <v>0</v>
      </c>
      <c r="K90" s="32"/>
      <c r="L90" s="139"/>
      <c r="M90" s="120"/>
      <c r="N90" s="120"/>
      <c r="O90" s="120"/>
      <c r="P90" s="120"/>
      <c r="Q90" s="120"/>
      <c r="R90" s="120"/>
    </row>
    <row r="91" spans="1:18" ht="15.5">
      <c r="A91" s="20"/>
      <c r="B91" s="151" t="s">
        <v>95</v>
      </c>
      <c r="C91" s="120"/>
      <c r="D91" s="120"/>
      <c r="E91" s="120"/>
      <c r="F91" s="120"/>
      <c r="G91" s="120"/>
      <c r="H91" s="139"/>
      <c r="I91" s="139"/>
      <c r="J91" s="139"/>
      <c r="K91" s="139"/>
      <c r="L91" s="139"/>
      <c r="M91" s="120"/>
      <c r="N91" s="120"/>
      <c r="O91" s="120"/>
      <c r="P91" s="120"/>
      <c r="Q91" s="120"/>
      <c r="R91" s="120"/>
    </row>
    <row r="92" spans="1:18">
      <c r="A92" s="20"/>
      <c r="B92" s="120"/>
      <c r="C92" s="120"/>
      <c r="D92" s="120"/>
      <c r="E92" s="120"/>
      <c r="F92" s="120"/>
      <c r="G92" s="120"/>
      <c r="H92" s="120"/>
      <c r="I92" s="120"/>
      <c r="J92" s="120"/>
      <c r="K92" s="120"/>
      <c r="L92" s="120"/>
      <c r="M92" s="120"/>
      <c r="N92" s="120"/>
      <c r="O92" s="120"/>
      <c r="P92" s="120"/>
      <c r="Q92" s="120"/>
      <c r="R92" s="120"/>
    </row>
    <row r="93" spans="1:18" ht="34.5" customHeight="1">
      <c r="A93" s="20"/>
      <c r="B93" s="117" t="s">
        <v>42</v>
      </c>
      <c r="C93" s="117" t="s">
        <v>50</v>
      </c>
      <c r="D93" s="117" t="s">
        <v>59</v>
      </c>
      <c r="E93" s="117" t="s">
        <v>60</v>
      </c>
      <c r="F93" s="117" t="s">
        <v>8</v>
      </c>
      <c r="G93" s="120"/>
      <c r="H93" s="120"/>
      <c r="I93" s="120"/>
      <c r="J93" s="120"/>
      <c r="K93" s="120"/>
      <c r="L93" s="120"/>
      <c r="M93" s="120"/>
      <c r="N93" s="120"/>
      <c r="O93" s="120"/>
      <c r="P93" s="120"/>
      <c r="Q93" s="120"/>
      <c r="R93" s="120"/>
    </row>
    <row r="94" spans="1:18" ht="52">
      <c r="A94" s="20"/>
      <c r="B94" s="153" t="s">
        <v>61</v>
      </c>
      <c r="C94" s="153"/>
      <c r="D94" s="153" t="s">
        <v>96</v>
      </c>
      <c r="E94" s="153" t="s">
        <v>100</v>
      </c>
      <c r="F94" s="153" t="s">
        <v>101</v>
      </c>
      <c r="G94" s="120"/>
      <c r="H94" s="120"/>
      <c r="I94" s="120"/>
      <c r="J94" s="120"/>
      <c r="K94" s="120"/>
      <c r="L94" s="120"/>
      <c r="M94" s="120"/>
      <c r="N94" s="120"/>
      <c r="O94" s="120"/>
      <c r="P94" s="120"/>
      <c r="Q94" s="120"/>
      <c r="R94" s="120"/>
    </row>
    <row r="95" spans="1:18" ht="22" customHeight="1">
      <c r="A95" s="20"/>
      <c r="B95" s="42"/>
      <c r="C95" s="42"/>
      <c r="D95" s="42"/>
      <c r="E95" s="35"/>
      <c r="F95" s="164">
        <f>D95*E95</f>
        <v>0</v>
      </c>
      <c r="G95" s="120"/>
      <c r="H95" s="120"/>
      <c r="I95" s="120"/>
      <c r="J95" s="120"/>
      <c r="K95" s="120"/>
      <c r="L95" s="120"/>
      <c r="M95" s="120"/>
      <c r="N95" s="120"/>
      <c r="O95" s="120"/>
      <c r="P95" s="120"/>
      <c r="Q95" s="120"/>
      <c r="R95" s="120"/>
    </row>
    <row r="96" spans="1:18" ht="22" customHeight="1">
      <c r="A96" s="20"/>
      <c r="B96" s="42"/>
      <c r="C96" s="42"/>
      <c r="D96" s="42"/>
      <c r="E96" s="35"/>
      <c r="F96" s="164">
        <f t="shared" ref="F96:F114" si="3">D96*E96</f>
        <v>0</v>
      </c>
      <c r="G96" s="120"/>
      <c r="H96" s="120"/>
      <c r="I96" s="120"/>
      <c r="J96" s="120"/>
      <c r="K96" s="120"/>
      <c r="L96" s="120"/>
      <c r="M96" s="120"/>
      <c r="N96" s="120"/>
      <c r="O96" s="120"/>
      <c r="P96" s="120"/>
      <c r="Q96" s="120"/>
      <c r="R96" s="120"/>
    </row>
    <row r="97" spans="1:18" ht="22" customHeight="1">
      <c r="A97" s="20"/>
      <c r="B97" s="42"/>
      <c r="C97" s="42"/>
      <c r="D97" s="42"/>
      <c r="E97" s="35"/>
      <c r="F97" s="164">
        <f t="shared" si="3"/>
        <v>0</v>
      </c>
      <c r="G97" s="120"/>
      <c r="H97" s="120"/>
      <c r="I97" s="120"/>
      <c r="J97" s="120"/>
      <c r="K97" s="120"/>
      <c r="L97" s="120"/>
      <c r="M97" s="120"/>
      <c r="N97" s="120"/>
      <c r="O97" s="120"/>
      <c r="P97" s="120"/>
      <c r="Q97" s="120"/>
      <c r="R97" s="120"/>
    </row>
    <row r="98" spans="1:18" ht="22" customHeight="1">
      <c r="A98" s="20"/>
      <c r="B98" s="42"/>
      <c r="C98" s="42"/>
      <c r="D98" s="42"/>
      <c r="E98" s="35"/>
      <c r="F98" s="164">
        <f t="shared" si="3"/>
        <v>0</v>
      </c>
      <c r="G98" s="120"/>
      <c r="H98" s="120"/>
      <c r="I98" s="120"/>
      <c r="J98" s="120"/>
      <c r="K98" s="120"/>
      <c r="L98" s="120"/>
      <c r="M98" s="120"/>
      <c r="N98" s="120"/>
      <c r="O98" s="120"/>
      <c r="P98" s="120"/>
      <c r="Q98" s="120"/>
      <c r="R98" s="120"/>
    </row>
    <row r="99" spans="1:18" ht="22" customHeight="1">
      <c r="A99" s="20"/>
      <c r="B99" s="42"/>
      <c r="C99" s="42"/>
      <c r="D99" s="42"/>
      <c r="E99" s="35"/>
      <c r="F99" s="164">
        <f t="shared" si="3"/>
        <v>0</v>
      </c>
      <c r="G99" s="120"/>
      <c r="H99" s="120"/>
      <c r="I99" s="120"/>
      <c r="J99" s="120"/>
      <c r="K99" s="120"/>
      <c r="L99" s="120"/>
      <c r="M99" s="120"/>
      <c r="N99" s="120"/>
      <c r="O99" s="120"/>
      <c r="P99" s="120"/>
      <c r="Q99" s="120"/>
      <c r="R99" s="120"/>
    </row>
    <row r="100" spans="1:18" ht="22" customHeight="1">
      <c r="A100" s="20"/>
      <c r="B100" s="42"/>
      <c r="C100" s="42"/>
      <c r="D100" s="42"/>
      <c r="E100" s="35"/>
      <c r="F100" s="164">
        <f t="shared" si="3"/>
        <v>0</v>
      </c>
      <c r="G100" s="120"/>
      <c r="H100" s="120"/>
      <c r="I100" s="120"/>
      <c r="J100" s="120"/>
      <c r="K100" s="120"/>
      <c r="L100" s="120"/>
      <c r="M100" s="120"/>
      <c r="N100" s="120"/>
      <c r="O100" s="120"/>
      <c r="P100" s="120"/>
      <c r="Q100" s="120"/>
      <c r="R100" s="120"/>
    </row>
    <row r="101" spans="1:18" ht="22" customHeight="1">
      <c r="A101" s="20"/>
      <c r="B101" s="42"/>
      <c r="C101" s="42"/>
      <c r="D101" s="42"/>
      <c r="E101" s="35"/>
      <c r="F101" s="164">
        <f t="shared" si="3"/>
        <v>0</v>
      </c>
      <c r="G101" s="120"/>
      <c r="H101" s="120"/>
      <c r="I101" s="120"/>
      <c r="J101" s="120"/>
      <c r="K101" s="120"/>
      <c r="L101" s="120"/>
      <c r="M101" s="120"/>
      <c r="N101" s="120"/>
      <c r="O101" s="120"/>
      <c r="P101" s="120"/>
      <c r="Q101" s="120"/>
      <c r="R101" s="120"/>
    </row>
    <row r="102" spans="1:18" ht="22" customHeight="1">
      <c r="A102" s="20"/>
      <c r="B102" s="42"/>
      <c r="C102" s="42"/>
      <c r="D102" s="42"/>
      <c r="E102" s="35"/>
      <c r="F102" s="164">
        <f t="shared" si="3"/>
        <v>0</v>
      </c>
      <c r="G102" s="120"/>
      <c r="H102" s="120"/>
      <c r="I102" s="120"/>
      <c r="J102" s="120"/>
      <c r="K102" s="120"/>
      <c r="L102" s="120"/>
      <c r="M102" s="120"/>
      <c r="N102" s="120"/>
      <c r="O102" s="120"/>
      <c r="P102" s="120"/>
      <c r="Q102" s="120"/>
      <c r="R102" s="120"/>
    </row>
    <row r="103" spans="1:18" ht="22" customHeight="1">
      <c r="A103" s="20"/>
      <c r="B103" s="42"/>
      <c r="C103" s="42"/>
      <c r="D103" s="42"/>
      <c r="E103" s="35"/>
      <c r="F103" s="164">
        <f t="shared" si="3"/>
        <v>0</v>
      </c>
      <c r="G103" s="120"/>
      <c r="H103" s="120"/>
      <c r="I103" s="120"/>
      <c r="J103" s="120"/>
      <c r="K103" s="120"/>
      <c r="L103" s="120"/>
      <c r="M103" s="120"/>
      <c r="N103" s="120"/>
      <c r="O103" s="120"/>
      <c r="P103" s="120"/>
      <c r="Q103" s="120"/>
      <c r="R103" s="120"/>
    </row>
    <row r="104" spans="1:18" ht="22" customHeight="1">
      <c r="A104" s="20"/>
      <c r="B104" s="42"/>
      <c r="C104" s="42"/>
      <c r="D104" s="42"/>
      <c r="E104" s="35"/>
      <c r="F104" s="164">
        <f t="shared" si="3"/>
        <v>0</v>
      </c>
      <c r="G104" s="120"/>
      <c r="H104" s="120"/>
      <c r="I104" s="120"/>
      <c r="J104" s="120"/>
      <c r="K104" s="120"/>
      <c r="L104" s="120"/>
      <c r="M104" s="120"/>
      <c r="N104" s="120"/>
      <c r="O104" s="120"/>
      <c r="P104" s="120"/>
      <c r="Q104" s="120"/>
      <c r="R104" s="120"/>
    </row>
    <row r="105" spans="1:18" ht="22" customHeight="1">
      <c r="A105" s="20"/>
      <c r="B105" s="42"/>
      <c r="C105" s="42"/>
      <c r="D105" s="42"/>
      <c r="E105" s="35"/>
      <c r="F105" s="164">
        <f t="shared" si="3"/>
        <v>0</v>
      </c>
      <c r="G105" s="120"/>
      <c r="H105" s="120"/>
      <c r="I105" s="120"/>
      <c r="J105" s="120"/>
      <c r="K105" s="120"/>
      <c r="L105" s="120"/>
      <c r="M105" s="120"/>
      <c r="N105" s="120"/>
      <c r="O105" s="120"/>
      <c r="P105" s="120"/>
      <c r="Q105" s="120"/>
      <c r="R105" s="120"/>
    </row>
    <row r="106" spans="1:18" ht="22" customHeight="1">
      <c r="A106" s="20"/>
      <c r="B106" s="42"/>
      <c r="C106" s="42"/>
      <c r="D106" s="42"/>
      <c r="E106" s="35"/>
      <c r="F106" s="164">
        <f t="shared" si="3"/>
        <v>0</v>
      </c>
      <c r="G106" s="120"/>
      <c r="H106" s="120"/>
      <c r="I106" s="120"/>
      <c r="J106" s="120"/>
      <c r="K106" s="120"/>
      <c r="L106" s="120"/>
      <c r="M106" s="120"/>
      <c r="N106" s="120"/>
      <c r="O106" s="120"/>
      <c r="P106" s="120"/>
      <c r="Q106" s="120"/>
      <c r="R106" s="120"/>
    </row>
    <row r="107" spans="1:18" ht="22" customHeight="1">
      <c r="A107" s="20"/>
      <c r="B107" s="42"/>
      <c r="C107" s="42"/>
      <c r="D107" s="42"/>
      <c r="E107" s="35"/>
      <c r="F107" s="164">
        <f t="shared" si="3"/>
        <v>0</v>
      </c>
      <c r="G107" s="120"/>
      <c r="H107" s="120"/>
      <c r="I107" s="120"/>
      <c r="J107" s="120"/>
      <c r="K107" s="120"/>
      <c r="L107" s="120"/>
      <c r="M107" s="120"/>
      <c r="N107" s="120"/>
      <c r="O107" s="120"/>
      <c r="P107" s="120"/>
      <c r="Q107" s="120"/>
      <c r="R107" s="120"/>
    </row>
    <row r="108" spans="1:18" ht="22" customHeight="1">
      <c r="A108" s="20"/>
      <c r="B108" s="42"/>
      <c r="C108" s="42"/>
      <c r="D108" s="42"/>
      <c r="E108" s="35"/>
      <c r="F108" s="164">
        <f t="shared" si="3"/>
        <v>0</v>
      </c>
      <c r="G108" s="120"/>
      <c r="H108" s="120"/>
      <c r="I108" s="120"/>
      <c r="J108" s="120"/>
      <c r="K108" s="120"/>
      <c r="L108" s="120"/>
      <c r="M108" s="120"/>
      <c r="N108" s="120"/>
      <c r="O108" s="120"/>
      <c r="P108" s="120"/>
      <c r="Q108" s="120"/>
      <c r="R108" s="120"/>
    </row>
    <row r="109" spans="1:18" ht="22" customHeight="1">
      <c r="A109" s="20"/>
      <c r="B109" s="42"/>
      <c r="C109" s="42"/>
      <c r="D109" s="42"/>
      <c r="E109" s="35"/>
      <c r="F109" s="164">
        <f t="shared" si="3"/>
        <v>0</v>
      </c>
      <c r="G109" s="120"/>
      <c r="H109" s="120"/>
      <c r="I109" s="120"/>
      <c r="J109" s="120"/>
      <c r="K109" s="120"/>
      <c r="L109" s="120"/>
      <c r="M109" s="120"/>
      <c r="N109" s="120"/>
      <c r="O109" s="120"/>
      <c r="P109" s="120"/>
      <c r="Q109" s="120"/>
      <c r="R109" s="120"/>
    </row>
    <row r="110" spans="1:18" ht="22" customHeight="1">
      <c r="A110" s="20"/>
      <c r="B110" s="42"/>
      <c r="C110" s="42"/>
      <c r="D110" s="42"/>
      <c r="E110" s="35"/>
      <c r="F110" s="164">
        <f t="shared" si="3"/>
        <v>0</v>
      </c>
      <c r="G110" s="120"/>
      <c r="H110" s="120"/>
      <c r="I110" s="120"/>
      <c r="J110" s="120"/>
      <c r="K110" s="120"/>
      <c r="L110" s="120"/>
      <c r="M110" s="120"/>
      <c r="N110" s="120"/>
      <c r="O110" s="120"/>
      <c r="P110" s="120"/>
      <c r="Q110" s="120"/>
      <c r="R110" s="120"/>
    </row>
    <row r="111" spans="1:18" ht="22" customHeight="1">
      <c r="A111" s="20"/>
      <c r="B111" s="42"/>
      <c r="C111" s="42"/>
      <c r="D111" s="42"/>
      <c r="E111" s="35"/>
      <c r="F111" s="164">
        <f t="shared" si="3"/>
        <v>0</v>
      </c>
      <c r="G111" s="120"/>
      <c r="H111" s="120"/>
      <c r="I111" s="120"/>
      <c r="J111" s="120"/>
      <c r="K111" s="120"/>
      <c r="L111" s="120"/>
      <c r="M111" s="120"/>
      <c r="N111" s="120"/>
      <c r="O111" s="120"/>
      <c r="P111" s="120"/>
      <c r="Q111" s="120"/>
      <c r="R111" s="120"/>
    </row>
    <row r="112" spans="1:18" ht="22" customHeight="1">
      <c r="A112" s="20"/>
      <c r="B112" s="42"/>
      <c r="C112" s="42"/>
      <c r="D112" s="42"/>
      <c r="E112" s="35"/>
      <c r="F112" s="164">
        <f t="shared" si="3"/>
        <v>0</v>
      </c>
      <c r="G112" s="120"/>
      <c r="H112" s="120"/>
      <c r="I112" s="120"/>
      <c r="J112" s="120"/>
      <c r="K112" s="120"/>
      <c r="L112" s="120"/>
      <c r="M112" s="120"/>
      <c r="N112" s="120"/>
      <c r="O112" s="120"/>
      <c r="P112" s="120"/>
      <c r="Q112" s="120"/>
      <c r="R112" s="120"/>
    </row>
    <row r="113" spans="1:18" ht="22" customHeight="1">
      <c r="A113" s="20"/>
      <c r="B113" s="42"/>
      <c r="C113" s="42"/>
      <c r="D113" s="42"/>
      <c r="E113" s="35"/>
      <c r="F113" s="164">
        <f t="shared" si="3"/>
        <v>0</v>
      </c>
      <c r="G113" s="120"/>
      <c r="H113" s="120"/>
      <c r="I113" s="120"/>
      <c r="J113" s="120"/>
      <c r="K113" s="120"/>
      <c r="L113" s="120"/>
      <c r="M113" s="120"/>
      <c r="N113" s="120"/>
      <c r="O113" s="120"/>
      <c r="P113" s="120"/>
      <c r="Q113" s="120"/>
      <c r="R113" s="120"/>
    </row>
    <row r="114" spans="1:18" ht="22" customHeight="1">
      <c r="A114" s="20"/>
      <c r="B114" s="42"/>
      <c r="C114" s="42"/>
      <c r="D114" s="42"/>
      <c r="E114" s="35"/>
      <c r="F114" s="164">
        <f t="shared" si="3"/>
        <v>0</v>
      </c>
      <c r="G114" s="120"/>
      <c r="H114" s="120"/>
      <c r="I114" s="120"/>
      <c r="J114" s="120"/>
      <c r="K114" s="120"/>
      <c r="L114" s="120"/>
      <c r="M114" s="120"/>
      <c r="N114" s="120"/>
      <c r="O114" s="120"/>
      <c r="P114" s="120"/>
      <c r="Q114" s="120"/>
      <c r="R114" s="120"/>
    </row>
    <row r="115" spans="1:18" ht="26.5" customHeight="1">
      <c r="A115" s="20"/>
      <c r="B115" s="165"/>
      <c r="C115" s="166"/>
      <c r="D115" s="167"/>
      <c r="E115" s="168"/>
      <c r="F115" s="155">
        <f>SUM(F95:F114)</f>
        <v>0</v>
      </c>
      <c r="G115" s="120"/>
      <c r="H115" s="120"/>
      <c r="I115" s="120"/>
      <c r="J115" s="120"/>
      <c r="K115" s="120"/>
      <c r="L115" s="120"/>
      <c r="M115" s="120"/>
      <c r="N115" s="120"/>
      <c r="O115" s="120"/>
      <c r="P115" s="120"/>
      <c r="Q115" s="120"/>
      <c r="R115" s="120"/>
    </row>
    <row r="116" spans="1:18">
      <c r="A116" s="20"/>
      <c r="B116" s="120"/>
      <c r="C116" s="120"/>
      <c r="D116" s="120"/>
      <c r="E116" s="120"/>
      <c r="F116" s="120"/>
      <c r="G116" s="120"/>
      <c r="H116" s="120"/>
      <c r="I116" s="120"/>
      <c r="J116" s="120"/>
      <c r="K116" s="120"/>
      <c r="L116" s="120"/>
      <c r="M116" s="120"/>
      <c r="N116" s="120"/>
      <c r="O116" s="120"/>
      <c r="P116" s="120"/>
      <c r="Q116" s="120"/>
      <c r="R116" s="120"/>
    </row>
    <row r="117" spans="1:18" ht="15.5">
      <c r="A117" s="20"/>
      <c r="B117" s="151" t="s">
        <v>105</v>
      </c>
      <c r="C117" s="120"/>
      <c r="D117" s="120"/>
      <c r="E117" s="120"/>
      <c r="F117" s="120"/>
      <c r="G117" s="120"/>
      <c r="H117" s="120"/>
      <c r="I117" s="120"/>
      <c r="J117" s="120"/>
      <c r="K117" s="120"/>
      <c r="L117" s="120"/>
      <c r="M117" s="120"/>
      <c r="N117" s="120"/>
      <c r="O117" s="120"/>
      <c r="P117" s="120"/>
      <c r="Q117" s="120"/>
      <c r="R117" s="120"/>
    </row>
    <row r="118" spans="1:18">
      <c r="A118" s="20"/>
      <c r="B118" s="120"/>
      <c r="C118" s="120"/>
      <c r="D118" s="120"/>
      <c r="E118" s="120"/>
      <c r="F118" s="120"/>
      <c r="G118" s="120"/>
      <c r="H118" s="120"/>
      <c r="I118" s="120"/>
      <c r="J118" s="120"/>
      <c r="K118" s="120"/>
      <c r="L118" s="120"/>
      <c r="M118" s="120"/>
      <c r="N118" s="120"/>
      <c r="O118" s="120"/>
      <c r="P118" s="120"/>
      <c r="Q118" s="120"/>
      <c r="R118" s="120"/>
    </row>
    <row r="119" spans="1:18" ht="41.5" customHeight="1">
      <c r="A119" s="20"/>
      <c r="B119" s="120"/>
      <c r="C119" s="396" t="s">
        <v>56</v>
      </c>
      <c r="D119" s="397"/>
      <c r="E119" s="398"/>
      <c r="F119" s="169"/>
      <c r="G119" s="69" t="b">
        <v>1</v>
      </c>
      <c r="H119" s="170"/>
      <c r="I119" s="170"/>
      <c r="J119" s="120"/>
      <c r="K119" s="120"/>
      <c r="L119" s="120"/>
      <c r="M119" s="120"/>
      <c r="N119" s="120"/>
      <c r="O119" s="120"/>
      <c r="P119" s="120"/>
      <c r="Q119" s="120"/>
      <c r="R119" s="120"/>
    </row>
    <row r="120" spans="1:18" s="20" customFormat="1" ht="11.5" customHeight="1">
      <c r="B120" s="120"/>
      <c r="C120" s="171"/>
      <c r="D120" s="171"/>
      <c r="E120" s="171"/>
      <c r="F120" s="172"/>
      <c r="G120" s="122"/>
      <c r="H120" s="122"/>
      <c r="I120" s="122"/>
      <c r="J120" s="120"/>
      <c r="K120" s="120"/>
      <c r="L120" s="120"/>
      <c r="M120" s="120"/>
      <c r="N120" s="120"/>
      <c r="O120" s="120"/>
      <c r="P120" s="120"/>
      <c r="Q120" s="120"/>
      <c r="R120" s="120"/>
    </row>
    <row r="121" spans="1:18" ht="39" customHeight="1">
      <c r="A121" s="20"/>
      <c r="B121" s="120"/>
      <c r="C121" s="393" t="s">
        <v>104</v>
      </c>
      <c r="D121" s="394"/>
      <c r="E121" s="395"/>
      <c r="F121" s="173">
        <f>IF(G119=TRUE,15%*(J90+F115),(IF(G119=FALSE,"0,00 €")))</f>
        <v>0</v>
      </c>
      <c r="G121" s="120"/>
      <c r="H121" s="120"/>
      <c r="I121" s="120"/>
      <c r="J121" s="120"/>
      <c r="K121" s="120"/>
      <c r="L121" s="120"/>
      <c r="M121" s="120"/>
      <c r="N121" s="120"/>
      <c r="O121" s="120"/>
      <c r="P121" s="120"/>
      <c r="Q121" s="120"/>
      <c r="R121" s="120"/>
    </row>
    <row r="122" spans="1:18">
      <c r="A122" s="20"/>
      <c r="B122" s="120"/>
      <c r="C122" s="120"/>
      <c r="D122" s="120"/>
      <c r="E122" s="120"/>
      <c r="F122" s="120"/>
      <c r="G122" s="120"/>
      <c r="H122" s="120"/>
      <c r="I122" s="120"/>
      <c r="J122" s="120"/>
      <c r="K122" s="120"/>
      <c r="L122" s="120"/>
      <c r="M122" s="120"/>
      <c r="N122" s="120"/>
      <c r="O122" s="120"/>
      <c r="P122" s="120"/>
      <c r="Q122" s="120"/>
      <c r="R122" s="120"/>
    </row>
    <row r="123" spans="1:18" ht="44.15" customHeight="1">
      <c r="A123" s="20"/>
      <c r="B123" s="120"/>
      <c r="C123" s="396" t="s">
        <v>57</v>
      </c>
      <c r="D123" s="397"/>
      <c r="E123" s="398"/>
      <c r="F123" s="169"/>
      <c r="G123" s="70" t="b">
        <v>1</v>
      </c>
      <c r="H123" s="150"/>
      <c r="I123" s="150"/>
      <c r="J123" s="120"/>
      <c r="K123" s="120"/>
      <c r="L123" s="120"/>
      <c r="M123" s="120"/>
      <c r="N123" s="120"/>
      <c r="O123" s="120"/>
      <c r="P123" s="120"/>
      <c r="Q123" s="120"/>
      <c r="R123" s="120"/>
    </row>
    <row r="124" spans="1:18">
      <c r="A124" s="20"/>
      <c r="B124" s="120"/>
      <c r="C124" s="120"/>
      <c r="D124" s="120"/>
      <c r="E124" s="120"/>
      <c r="F124" s="120"/>
      <c r="G124" s="120"/>
      <c r="H124" s="120"/>
      <c r="I124" s="120"/>
      <c r="J124" s="120"/>
      <c r="K124" s="120"/>
      <c r="L124" s="120"/>
      <c r="M124" s="120"/>
      <c r="N124" s="120"/>
      <c r="O124" s="120"/>
      <c r="P124" s="120"/>
      <c r="Q124" s="120"/>
      <c r="R124" s="120"/>
    </row>
    <row r="125" spans="1:18" ht="30.65" customHeight="1">
      <c r="A125" s="20"/>
      <c r="B125" s="120"/>
      <c r="C125" s="393" t="s">
        <v>58</v>
      </c>
      <c r="D125" s="394"/>
      <c r="E125" s="395"/>
      <c r="F125" s="173">
        <f>IF(G123=TRUE,6.3%*(J90+F115),(IF(G123=FALSE,"0,00 €")))</f>
        <v>0</v>
      </c>
      <c r="G125" s="120"/>
      <c r="H125" s="120"/>
      <c r="I125" s="120"/>
      <c r="J125" s="120"/>
      <c r="K125" s="120"/>
      <c r="L125" s="120"/>
      <c r="M125" s="120"/>
      <c r="N125" s="120"/>
      <c r="O125" s="120"/>
      <c r="P125" s="120"/>
      <c r="Q125" s="120"/>
      <c r="R125" s="120"/>
    </row>
    <row r="126" spans="1:18">
      <c r="A126" s="20"/>
      <c r="B126" s="120"/>
      <c r="C126" s="120"/>
      <c r="D126" s="120"/>
      <c r="E126" s="120"/>
      <c r="F126" s="120"/>
      <c r="G126" s="120"/>
      <c r="H126" s="120"/>
      <c r="I126" s="120"/>
      <c r="J126" s="120"/>
      <c r="K126" s="120"/>
      <c r="L126" s="120"/>
      <c r="M126" s="120"/>
      <c r="N126" s="120"/>
      <c r="O126" s="120"/>
      <c r="P126" s="120"/>
      <c r="Q126" s="120"/>
      <c r="R126" s="120"/>
    </row>
    <row r="127" spans="1:18" ht="36" customHeight="1">
      <c r="A127" s="20"/>
      <c r="B127" s="120"/>
      <c r="C127" s="393" t="s">
        <v>103</v>
      </c>
      <c r="D127" s="394"/>
      <c r="E127" s="395"/>
      <c r="F127" s="173">
        <f>F121+F125</f>
        <v>0</v>
      </c>
      <c r="G127" s="120"/>
      <c r="H127" s="120"/>
      <c r="I127" s="120"/>
      <c r="J127" s="120"/>
      <c r="K127" s="120"/>
      <c r="L127" s="120"/>
      <c r="M127" s="120"/>
      <c r="N127" s="120"/>
      <c r="O127" s="120"/>
      <c r="P127" s="120"/>
      <c r="Q127" s="120"/>
      <c r="R127" s="120"/>
    </row>
    <row r="128" spans="1:18">
      <c r="A128" s="20"/>
      <c r="B128" s="120"/>
      <c r="C128" s="120"/>
      <c r="D128" s="120"/>
      <c r="E128" s="120"/>
      <c r="F128" s="120"/>
      <c r="G128" s="120"/>
      <c r="H128" s="120"/>
      <c r="I128" s="120"/>
      <c r="J128" s="120"/>
      <c r="K128" s="120"/>
      <c r="L128" s="120"/>
      <c r="M128" s="120"/>
      <c r="N128" s="120"/>
      <c r="O128" s="120"/>
      <c r="P128" s="120"/>
      <c r="Q128" s="120"/>
      <c r="R128" s="120"/>
    </row>
    <row r="129" spans="1:18">
      <c r="A129" s="20"/>
      <c r="B129" s="120"/>
      <c r="C129" s="120"/>
      <c r="D129" s="120"/>
      <c r="E129" s="120"/>
      <c r="F129" s="120"/>
      <c r="G129" s="120"/>
      <c r="H129" s="120"/>
      <c r="I129" s="120"/>
      <c r="J129" s="120"/>
      <c r="K129" s="120"/>
      <c r="L129" s="120"/>
      <c r="M129" s="120"/>
      <c r="N129" s="120"/>
      <c r="O129" s="120"/>
      <c r="P129" s="120"/>
      <c r="Q129" s="120"/>
      <c r="R129" s="120"/>
    </row>
    <row r="130" spans="1:18" ht="15.5">
      <c r="A130" s="20"/>
      <c r="B130" s="85" t="s">
        <v>97</v>
      </c>
      <c r="C130" s="159"/>
      <c r="D130" s="159"/>
      <c r="E130" s="159"/>
      <c r="F130" s="159"/>
      <c r="G130" s="120"/>
      <c r="H130" s="120"/>
      <c r="I130" s="120"/>
      <c r="J130" s="120"/>
      <c r="K130" s="120"/>
      <c r="L130" s="120"/>
      <c r="M130" s="120"/>
      <c r="N130" s="120"/>
      <c r="O130" s="120"/>
      <c r="P130" s="120"/>
      <c r="Q130" s="120"/>
      <c r="R130" s="120"/>
    </row>
    <row r="131" spans="1:18">
      <c r="A131" s="20"/>
      <c r="B131" s="159"/>
      <c r="C131" s="159"/>
      <c r="D131" s="159"/>
      <c r="E131" s="159"/>
      <c r="F131" s="159"/>
      <c r="G131" s="120"/>
      <c r="H131" s="120"/>
      <c r="I131" s="120"/>
      <c r="J131" s="120"/>
      <c r="K131" s="120"/>
      <c r="L131" s="120"/>
      <c r="M131" s="120"/>
      <c r="N131" s="120"/>
      <c r="O131" s="120"/>
      <c r="P131" s="120"/>
      <c r="Q131" s="120"/>
      <c r="R131" s="120"/>
    </row>
    <row r="132" spans="1:18" ht="25" customHeight="1">
      <c r="A132" s="20"/>
      <c r="B132" s="117" t="s">
        <v>42</v>
      </c>
      <c r="C132" s="117" t="s">
        <v>6</v>
      </c>
      <c r="D132" s="117" t="s">
        <v>7</v>
      </c>
      <c r="E132" s="117" t="s">
        <v>60</v>
      </c>
      <c r="F132" s="117" t="s">
        <v>8</v>
      </c>
      <c r="G132" s="120"/>
      <c r="H132" s="120"/>
      <c r="I132" s="120"/>
      <c r="J132" s="120"/>
      <c r="K132" s="120"/>
      <c r="L132" s="120"/>
      <c r="M132" s="120"/>
      <c r="N132" s="120"/>
      <c r="O132" s="120"/>
      <c r="P132" s="120"/>
      <c r="Q132" s="120"/>
      <c r="R132" s="120"/>
    </row>
    <row r="133" spans="1:18" ht="39">
      <c r="A133" s="20"/>
      <c r="B133" s="153" t="s">
        <v>164</v>
      </c>
      <c r="C133" s="153" t="s">
        <v>98</v>
      </c>
      <c r="D133" s="153" t="s">
        <v>62</v>
      </c>
      <c r="E133" s="153" t="s">
        <v>99</v>
      </c>
      <c r="F133" s="153" t="s">
        <v>102</v>
      </c>
      <c r="G133" s="120"/>
      <c r="H133" s="120"/>
      <c r="I133" s="120"/>
      <c r="J133" s="120"/>
      <c r="K133" s="120"/>
      <c r="L133" s="120"/>
      <c r="M133" s="120"/>
      <c r="N133" s="120"/>
      <c r="O133" s="120"/>
      <c r="P133" s="120"/>
      <c r="Q133" s="120"/>
      <c r="R133" s="120"/>
    </row>
    <row r="134" spans="1:18" ht="22" customHeight="1">
      <c r="A134" s="20"/>
      <c r="B134" s="42"/>
      <c r="C134" s="286"/>
      <c r="D134" s="42"/>
      <c r="E134" s="280"/>
      <c r="F134" s="164">
        <f>C134*E134</f>
        <v>0</v>
      </c>
      <c r="G134" s="120"/>
      <c r="H134" s="120"/>
      <c r="I134" s="120"/>
      <c r="J134" s="120"/>
      <c r="K134" s="120"/>
      <c r="L134" s="120"/>
      <c r="M134" s="120"/>
      <c r="N134" s="120"/>
      <c r="O134" s="120"/>
      <c r="P134" s="120"/>
      <c r="Q134" s="120"/>
      <c r="R134" s="120"/>
    </row>
    <row r="135" spans="1:18" ht="22" customHeight="1">
      <c r="A135" s="20"/>
      <c r="B135" s="42"/>
      <c r="C135" s="286"/>
      <c r="D135" s="42"/>
      <c r="E135" s="280"/>
      <c r="F135" s="164">
        <f t="shared" ref="F135:F153" si="4">C135*E135</f>
        <v>0</v>
      </c>
      <c r="G135" s="150" t="s">
        <v>338</v>
      </c>
      <c r="H135" s="120"/>
      <c r="I135" s="120"/>
      <c r="J135" s="120"/>
      <c r="K135" s="120"/>
      <c r="L135" s="120"/>
      <c r="M135" s="120"/>
      <c r="N135" s="120"/>
      <c r="O135" s="120"/>
      <c r="P135" s="120"/>
      <c r="Q135" s="120"/>
      <c r="R135" s="120"/>
    </row>
    <row r="136" spans="1:18" ht="22" customHeight="1">
      <c r="A136" s="20"/>
      <c r="B136" s="42"/>
      <c r="C136" s="286"/>
      <c r="D136" s="42"/>
      <c r="E136" s="280"/>
      <c r="F136" s="164">
        <f t="shared" si="4"/>
        <v>0</v>
      </c>
      <c r="G136" s="150" t="s">
        <v>339</v>
      </c>
      <c r="H136" s="120"/>
      <c r="I136" s="120"/>
      <c r="J136" s="120"/>
      <c r="K136" s="120"/>
      <c r="L136" s="120"/>
      <c r="M136" s="120"/>
      <c r="N136" s="120"/>
      <c r="O136" s="120"/>
      <c r="P136" s="120"/>
      <c r="Q136" s="120"/>
      <c r="R136" s="120"/>
    </row>
    <row r="137" spans="1:18" ht="22" customHeight="1">
      <c r="A137" s="20"/>
      <c r="B137" s="42"/>
      <c r="C137" s="286"/>
      <c r="D137" s="42"/>
      <c r="E137" s="280"/>
      <c r="F137" s="164">
        <f t="shared" si="4"/>
        <v>0</v>
      </c>
      <c r="G137" s="120"/>
      <c r="H137" s="120"/>
      <c r="I137" s="120"/>
      <c r="J137" s="120"/>
      <c r="K137" s="120"/>
      <c r="L137" s="120"/>
      <c r="M137" s="120"/>
      <c r="N137" s="120"/>
      <c r="O137" s="120"/>
      <c r="P137" s="120"/>
      <c r="Q137" s="120"/>
      <c r="R137" s="120"/>
    </row>
    <row r="138" spans="1:18" ht="22" customHeight="1">
      <c r="A138" s="20"/>
      <c r="B138" s="42"/>
      <c r="C138" s="286"/>
      <c r="D138" s="42"/>
      <c r="E138" s="280"/>
      <c r="F138" s="164">
        <f t="shared" si="4"/>
        <v>0</v>
      </c>
      <c r="G138" s="120"/>
      <c r="H138" s="120"/>
      <c r="I138" s="120"/>
      <c r="J138" s="120"/>
      <c r="K138" s="120"/>
      <c r="L138" s="120"/>
      <c r="M138" s="120"/>
      <c r="N138" s="120"/>
      <c r="O138" s="120"/>
      <c r="P138" s="120"/>
      <c r="Q138" s="120"/>
      <c r="R138" s="120"/>
    </row>
    <row r="139" spans="1:18" ht="22" customHeight="1">
      <c r="A139" s="20"/>
      <c r="B139" s="42"/>
      <c r="C139" s="286"/>
      <c r="D139" s="42"/>
      <c r="E139" s="280"/>
      <c r="F139" s="164">
        <f t="shared" si="4"/>
        <v>0</v>
      </c>
      <c r="G139" s="120"/>
      <c r="H139" s="120"/>
      <c r="I139" s="120"/>
      <c r="J139" s="120"/>
      <c r="K139" s="120"/>
      <c r="L139" s="120"/>
      <c r="M139" s="120"/>
      <c r="N139" s="120"/>
      <c r="O139" s="120"/>
      <c r="P139" s="120"/>
      <c r="Q139" s="120"/>
      <c r="R139" s="120"/>
    </row>
    <row r="140" spans="1:18" ht="22" customHeight="1">
      <c r="A140" s="20"/>
      <c r="B140" s="42"/>
      <c r="C140" s="286"/>
      <c r="D140" s="42"/>
      <c r="E140" s="280"/>
      <c r="F140" s="164">
        <f t="shared" si="4"/>
        <v>0</v>
      </c>
      <c r="G140" s="120"/>
      <c r="H140" s="120"/>
      <c r="I140" s="120"/>
      <c r="J140" s="120"/>
      <c r="K140" s="120"/>
      <c r="L140" s="120"/>
      <c r="M140" s="120"/>
      <c r="N140" s="120"/>
      <c r="O140" s="120"/>
      <c r="P140" s="120"/>
      <c r="Q140" s="120"/>
      <c r="R140" s="120"/>
    </row>
    <row r="141" spans="1:18" ht="22" customHeight="1">
      <c r="A141" s="20"/>
      <c r="B141" s="42"/>
      <c r="C141" s="286"/>
      <c r="D141" s="42"/>
      <c r="E141" s="280"/>
      <c r="F141" s="164">
        <f t="shared" si="4"/>
        <v>0</v>
      </c>
      <c r="G141" s="120"/>
      <c r="H141" s="120"/>
      <c r="I141" s="120"/>
      <c r="J141" s="120"/>
      <c r="K141" s="120"/>
      <c r="L141" s="120"/>
      <c r="M141" s="120"/>
      <c r="N141" s="120"/>
      <c r="O141" s="120"/>
      <c r="P141" s="120"/>
      <c r="Q141" s="120"/>
      <c r="R141" s="120"/>
    </row>
    <row r="142" spans="1:18" ht="22" customHeight="1">
      <c r="A142" s="20"/>
      <c r="B142" s="42"/>
      <c r="C142" s="286"/>
      <c r="D142" s="42"/>
      <c r="E142" s="280"/>
      <c r="F142" s="164">
        <f t="shared" si="4"/>
        <v>0</v>
      </c>
      <c r="G142" s="120"/>
      <c r="H142" s="120"/>
      <c r="I142" s="120"/>
      <c r="J142" s="120"/>
      <c r="K142" s="120"/>
      <c r="L142" s="120"/>
      <c r="M142" s="120"/>
      <c r="N142" s="120"/>
      <c r="O142" s="120"/>
      <c r="P142" s="120"/>
      <c r="Q142" s="120"/>
      <c r="R142" s="120"/>
    </row>
    <row r="143" spans="1:18" ht="22" customHeight="1">
      <c r="A143" s="20"/>
      <c r="B143" s="42"/>
      <c r="C143" s="286"/>
      <c r="D143" s="42"/>
      <c r="E143" s="280"/>
      <c r="F143" s="164">
        <f t="shared" si="4"/>
        <v>0</v>
      </c>
      <c r="G143" s="120"/>
      <c r="H143" s="120"/>
      <c r="I143" s="120"/>
      <c r="J143" s="120"/>
      <c r="K143" s="120"/>
      <c r="L143" s="120"/>
      <c r="M143" s="120"/>
      <c r="N143" s="120"/>
      <c r="O143" s="120"/>
      <c r="P143" s="120"/>
      <c r="Q143" s="120"/>
      <c r="R143" s="120"/>
    </row>
    <row r="144" spans="1:18" ht="22" customHeight="1">
      <c r="A144" s="20"/>
      <c r="B144" s="42"/>
      <c r="C144" s="286"/>
      <c r="D144" s="42"/>
      <c r="E144" s="280"/>
      <c r="F144" s="164">
        <f t="shared" si="4"/>
        <v>0</v>
      </c>
      <c r="G144" s="120"/>
      <c r="H144" s="120"/>
      <c r="I144" s="120"/>
      <c r="J144" s="120"/>
      <c r="K144" s="120"/>
      <c r="L144" s="120"/>
      <c r="M144" s="120"/>
      <c r="N144" s="120"/>
      <c r="O144" s="120"/>
      <c r="P144" s="120"/>
      <c r="Q144" s="120"/>
      <c r="R144" s="120"/>
    </row>
    <row r="145" spans="1:18" ht="22" customHeight="1">
      <c r="A145" s="20"/>
      <c r="B145" s="42"/>
      <c r="C145" s="286"/>
      <c r="D145" s="42"/>
      <c r="E145" s="280"/>
      <c r="F145" s="164">
        <f t="shared" si="4"/>
        <v>0</v>
      </c>
      <c r="G145" s="120"/>
      <c r="H145" s="120"/>
      <c r="I145" s="120"/>
      <c r="J145" s="120"/>
      <c r="K145" s="120"/>
      <c r="L145" s="120"/>
      <c r="M145" s="120"/>
      <c r="N145" s="120"/>
      <c r="O145" s="120"/>
      <c r="P145" s="120"/>
      <c r="Q145" s="120"/>
      <c r="R145" s="120"/>
    </row>
    <row r="146" spans="1:18" ht="22" customHeight="1">
      <c r="A146" s="20"/>
      <c r="B146" s="42"/>
      <c r="C146" s="286"/>
      <c r="D146" s="42"/>
      <c r="E146" s="280"/>
      <c r="F146" s="164">
        <f t="shared" si="4"/>
        <v>0</v>
      </c>
      <c r="G146" s="120"/>
      <c r="H146" s="120"/>
      <c r="I146" s="120"/>
      <c r="J146" s="120"/>
      <c r="K146" s="120"/>
      <c r="L146" s="120"/>
      <c r="M146" s="120"/>
      <c r="N146" s="120"/>
      <c r="O146" s="120"/>
      <c r="P146" s="120"/>
      <c r="Q146" s="120"/>
      <c r="R146" s="120"/>
    </row>
    <row r="147" spans="1:18" ht="22" customHeight="1">
      <c r="A147" s="20"/>
      <c r="B147" s="42"/>
      <c r="C147" s="286"/>
      <c r="D147" s="42"/>
      <c r="E147" s="280"/>
      <c r="F147" s="164">
        <f t="shared" si="4"/>
        <v>0</v>
      </c>
      <c r="G147" s="120"/>
      <c r="H147" s="120"/>
      <c r="I147" s="120"/>
      <c r="J147" s="120"/>
      <c r="K147" s="120"/>
      <c r="L147" s="120"/>
      <c r="M147" s="120"/>
      <c r="N147" s="120"/>
      <c r="O147" s="120"/>
      <c r="P147" s="120"/>
      <c r="Q147" s="120"/>
      <c r="R147" s="120"/>
    </row>
    <row r="148" spans="1:18" ht="22" customHeight="1">
      <c r="A148" s="20"/>
      <c r="B148" s="42"/>
      <c r="C148" s="286"/>
      <c r="D148" s="42"/>
      <c r="E148" s="280"/>
      <c r="F148" s="164">
        <f t="shared" si="4"/>
        <v>0</v>
      </c>
      <c r="G148" s="120"/>
      <c r="H148" s="120"/>
      <c r="I148" s="120"/>
      <c r="J148" s="120"/>
      <c r="K148" s="120"/>
      <c r="L148" s="120"/>
      <c r="M148" s="120"/>
      <c r="N148" s="120"/>
      <c r="O148" s="120"/>
      <c r="P148" s="120"/>
      <c r="Q148" s="120"/>
      <c r="R148" s="120"/>
    </row>
    <row r="149" spans="1:18" ht="22" customHeight="1">
      <c r="A149" s="20"/>
      <c r="B149" s="42"/>
      <c r="C149" s="286"/>
      <c r="D149" s="42"/>
      <c r="E149" s="280"/>
      <c r="F149" s="164">
        <f t="shared" si="4"/>
        <v>0</v>
      </c>
      <c r="G149" s="120"/>
      <c r="H149" s="120"/>
      <c r="I149" s="120"/>
      <c r="J149" s="120"/>
      <c r="K149" s="120"/>
      <c r="L149" s="120"/>
      <c r="M149" s="120"/>
      <c r="N149" s="120"/>
      <c r="O149" s="120"/>
      <c r="P149" s="120"/>
      <c r="Q149" s="120"/>
      <c r="R149" s="120"/>
    </row>
    <row r="150" spans="1:18" ht="22" customHeight="1">
      <c r="A150" s="20"/>
      <c r="B150" s="42"/>
      <c r="C150" s="286"/>
      <c r="D150" s="42"/>
      <c r="E150" s="280"/>
      <c r="F150" s="164">
        <f t="shared" si="4"/>
        <v>0</v>
      </c>
      <c r="G150" s="120"/>
      <c r="H150" s="120"/>
      <c r="I150" s="120"/>
      <c r="J150" s="120"/>
      <c r="K150" s="120"/>
      <c r="L150" s="120"/>
      <c r="M150" s="120"/>
      <c r="N150" s="120"/>
      <c r="O150" s="120"/>
      <c r="P150" s="120"/>
      <c r="Q150" s="120"/>
      <c r="R150" s="120"/>
    </row>
    <row r="151" spans="1:18" ht="22" customHeight="1">
      <c r="A151" s="20"/>
      <c r="B151" s="42"/>
      <c r="C151" s="286"/>
      <c r="D151" s="42"/>
      <c r="E151" s="280"/>
      <c r="F151" s="164">
        <f t="shared" si="4"/>
        <v>0</v>
      </c>
      <c r="G151" s="120"/>
      <c r="H151" s="120"/>
      <c r="I151" s="120"/>
      <c r="J151" s="120"/>
      <c r="K151" s="120"/>
      <c r="L151" s="120"/>
      <c r="M151" s="120"/>
      <c r="N151" s="120"/>
      <c r="O151" s="120"/>
      <c r="P151" s="120"/>
      <c r="Q151" s="120"/>
      <c r="R151" s="120"/>
    </row>
    <row r="152" spans="1:18" ht="22" customHeight="1">
      <c r="A152" s="20"/>
      <c r="B152" s="42"/>
      <c r="C152" s="286"/>
      <c r="D152" s="42"/>
      <c r="E152" s="280"/>
      <c r="F152" s="164">
        <f t="shared" si="4"/>
        <v>0</v>
      </c>
      <c r="G152" s="120"/>
      <c r="H152" s="120"/>
      <c r="I152" s="120"/>
      <c r="J152" s="120"/>
      <c r="K152" s="120"/>
      <c r="L152" s="120"/>
      <c r="M152" s="120"/>
      <c r="N152" s="120"/>
      <c r="O152" s="120"/>
      <c r="P152" s="120"/>
      <c r="Q152" s="120"/>
      <c r="R152" s="120"/>
    </row>
    <row r="153" spans="1:18" ht="22" customHeight="1">
      <c r="A153" s="20"/>
      <c r="B153" s="42"/>
      <c r="C153" s="286"/>
      <c r="D153" s="42"/>
      <c r="E153" s="280"/>
      <c r="F153" s="164">
        <f t="shared" si="4"/>
        <v>0</v>
      </c>
      <c r="G153" s="120"/>
      <c r="H153" s="120"/>
      <c r="I153" s="120"/>
      <c r="J153" s="120"/>
      <c r="K153" s="120"/>
      <c r="L153" s="120"/>
      <c r="M153" s="120"/>
      <c r="N153" s="120"/>
      <c r="O153" s="120"/>
      <c r="P153" s="120"/>
      <c r="Q153" s="120"/>
      <c r="R153" s="120"/>
    </row>
    <row r="154" spans="1:18" ht="29.15" customHeight="1">
      <c r="A154" s="20"/>
      <c r="B154" s="165"/>
      <c r="C154" s="167"/>
      <c r="D154" s="167"/>
      <c r="E154" s="159"/>
      <c r="F154" s="155">
        <f>SUM(F134:F153)</f>
        <v>0</v>
      </c>
      <c r="G154" s="120"/>
      <c r="H154" s="120"/>
      <c r="I154" s="120"/>
      <c r="J154" s="120"/>
      <c r="K154" s="120"/>
      <c r="L154" s="120"/>
      <c r="M154" s="120"/>
      <c r="N154" s="120"/>
      <c r="O154" s="120"/>
      <c r="P154" s="120"/>
      <c r="Q154" s="120"/>
      <c r="R154" s="120"/>
    </row>
    <row r="155" spans="1:18">
      <c r="A155" s="20"/>
      <c r="B155" s="165"/>
      <c r="C155" s="167"/>
      <c r="D155" s="174"/>
      <c r="E155" s="159"/>
      <c r="F155" s="97"/>
      <c r="G155" s="120"/>
      <c r="H155" s="120"/>
      <c r="I155" s="120"/>
      <c r="J155" s="120"/>
      <c r="K155" s="120"/>
      <c r="L155" s="120"/>
      <c r="M155" s="120"/>
      <c r="N155" s="120"/>
      <c r="O155" s="120"/>
      <c r="P155" s="120"/>
      <c r="Q155" s="120"/>
      <c r="R155" s="120"/>
    </row>
    <row r="156" spans="1:18" ht="15.5">
      <c r="A156" s="20"/>
      <c r="B156" s="85" t="s">
        <v>63</v>
      </c>
      <c r="C156" s="159"/>
      <c r="D156" s="159"/>
      <c r="E156" s="159"/>
      <c r="F156" s="159"/>
      <c r="G156" s="120"/>
      <c r="H156" s="120"/>
      <c r="I156" s="120"/>
      <c r="J156" s="120"/>
      <c r="K156" s="120"/>
      <c r="L156" s="120"/>
      <c r="M156" s="120"/>
      <c r="N156" s="120"/>
      <c r="O156" s="120"/>
      <c r="P156" s="120"/>
      <c r="Q156" s="120"/>
      <c r="R156" s="120"/>
    </row>
    <row r="157" spans="1:18" ht="16" customHeight="1">
      <c r="A157" s="20"/>
      <c r="B157" s="175" t="s">
        <v>64</v>
      </c>
      <c r="C157" s="159"/>
      <c r="D157" s="159"/>
      <c r="E157" s="159"/>
      <c r="F157" s="159"/>
      <c r="G157" s="120"/>
      <c r="H157" s="120"/>
      <c r="I157" s="120"/>
      <c r="J157" s="120"/>
      <c r="K157" s="120"/>
      <c r="L157" s="120"/>
      <c r="M157" s="120"/>
      <c r="N157" s="120"/>
      <c r="O157" s="120"/>
      <c r="P157" s="120"/>
      <c r="Q157" s="120"/>
      <c r="R157" s="120"/>
    </row>
    <row r="158" spans="1:18" ht="21.65" customHeight="1">
      <c r="A158" s="20"/>
      <c r="B158" s="176" t="str">
        <f>IF($D$289&lt;=50000,"Montant total des dépenses éligibles inférieur à 50 000€ - ce tableau ne doit pas être rempli",IF($D$289&gt;50000,"Montant total des dépenses éligibles supérieur à 50 000€ - ce tableau doit être rempli"))</f>
        <v>Montant total des dépenses éligibles inférieur à 50 000€ - ce tableau ne doit pas être rempli</v>
      </c>
      <c r="C158" s="159"/>
      <c r="D158" s="159"/>
      <c r="E158" s="159"/>
      <c r="F158" s="159"/>
      <c r="G158" s="120"/>
      <c r="H158" s="120"/>
      <c r="I158" s="120"/>
      <c r="J158" s="120"/>
      <c r="K158" s="120"/>
      <c r="L158" s="120"/>
      <c r="M158" s="120"/>
      <c r="N158" s="120"/>
      <c r="O158" s="120"/>
      <c r="P158" s="120"/>
      <c r="Q158" s="120"/>
      <c r="R158" s="120"/>
    </row>
    <row r="159" spans="1:18" ht="28.5" customHeight="1">
      <c r="A159" s="20"/>
      <c r="B159" s="117" t="s">
        <v>65</v>
      </c>
      <c r="C159" s="117" t="s">
        <v>66</v>
      </c>
      <c r="D159" s="117" t="s">
        <v>67</v>
      </c>
      <c r="E159" s="159"/>
      <c r="F159" s="159"/>
      <c r="G159" s="120"/>
      <c r="H159" s="120"/>
      <c r="I159" s="120"/>
      <c r="J159" s="120"/>
      <c r="K159" s="120"/>
      <c r="L159" s="120"/>
      <c r="M159" s="120"/>
      <c r="N159" s="120"/>
      <c r="O159" s="120"/>
      <c r="P159" s="120"/>
      <c r="Q159" s="120"/>
      <c r="R159" s="120"/>
    </row>
    <row r="160" spans="1:18" ht="25" customHeight="1">
      <c r="A160" s="20"/>
      <c r="B160" s="153" t="s">
        <v>68</v>
      </c>
      <c r="C160" s="153" t="s">
        <v>69</v>
      </c>
      <c r="D160" s="153" t="s">
        <v>70</v>
      </c>
      <c r="E160" s="177"/>
      <c r="F160" s="177"/>
      <c r="G160" s="120"/>
      <c r="H160" s="120"/>
      <c r="I160" s="120"/>
      <c r="J160" s="120"/>
      <c r="K160" s="120"/>
      <c r="L160" s="120"/>
      <c r="M160" s="120"/>
      <c r="N160" s="120"/>
      <c r="O160" s="120"/>
      <c r="P160" s="120"/>
      <c r="Q160" s="120"/>
      <c r="R160" s="120"/>
    </row>
    <row r="161" spans="1:18" ht="22" customHeight="1">
      <c r="A161" s="20"/>
      <c r="B161" s="42"/>
      <c r="C161" s="42"/>
      <c r="D161" s="68"/>
      <c r="E161" s="15" t="s">
        <v>20</v>
      </c>
      <c r="F161" s="3"/>
      <c r="G161" s="20"/>
      <c r="H161" s="20"/>
      <c r="I161" s="20"/>
      <c r="J161" s="20"/>
      <c r="K161" s="32"/>
      <c r="L161" s="20"/>
      <c r="M161" s="32"/>
      <c r="N161" s="32"/>
      <c r="O161" s="32"/>
      <c r="P161" s="32"/>
      <c r="Q161" s="32"/>
      <c r="R161" s="20"/>
    </row>
    <row r="162" spans="1:18" ht="22" customHeight="1">
      <c r="A162" s="20"/>
      <c r="B162" s="42"/>
      <c r="C162" s="42"/>
      <c r="D162" s="68"/>
      <c r="E162" s="15" t="s">
        <v>20</v>
      </c>
      <c r="F162" s="3"/>
      <c r="G162" s="20"/>
      <c r="H162" s="20"/>
      <c r="I162" s="20"/>
      <c r="J162" s="20"/>
      <c r="K162" s="32"/>
      <c r="L162" s="20"/>
      <c r="M162" s="32"/>
      <c r="N162" s="32"/>
      <c r="O162" s="32"/>
      <c r="P162" s="32"/>
      <c r="Q162" s="32"/>
      <c r="R162" s="20"/>
    </row>
    <row r="163" spans="1:18" ht="22" customHeight="1">
      <c r="A163" s="20"/>
      <c r="B163" s="42"/>
      <c r="C163" s="42"/>
      <c r="D163" s="68"/>
      <c r="E163" s="15" t="s">
        <v>20</v>
      </c>
      <c r="F163" s="3"/>
      <c r="G163" s="20"/>
      <c r="H163" s="20"/>
      <c r="I163" s="20"/>
      <c r="J163" s="20"/>
      <c r="K163" s="32"/>
      <c r="L163" s="20"/>
      <c r="M163" s="32"/>
      <c r="N163" s="32"/>
      <c r="O163" s="32"/>
      <c r="P163" s="32"/>
      <c r="Q163" s="32"/>
      <c r="R163" s="20"/>
    </row>
    <row r="164" spans="1:18" ht="22" customHeight="1">
      <c r="A164" s="20"/>
      <c r="B164" s="42"/>
      <c r="C164" s="42"/>
      <c r="D164" s="68"/>
      <c r="E164" s="15" t="s">
        <v>20</v>
      </c>
      <c r="F164" s="3"/>
      <c r="G164" s="20"/>
      <c r="H164" s="20"/>
      <c r="I164" s="20"/>
      <c r="J164" s="20"/>
      <c r="K164" s="32"/>
      <c r="L164" s="20"/>
      <c r="M164" s="32"/>
      <c r="N164" s="32"/>
      <c r="O164" s="32"/>
      <c r="P164" s="32"/>
      <c r="Q164" s="32"/>
      <c r="R164" s="20"/>
    </row>
    <row r="165" spans="1:18" ht="22" customHeight="1">
      <c r="A165" s="20"/>
      <c r="B165" s="42"/>
      <c r="C165" s="42"/>
      <c r="D165" s="68"/>
      <c r="E165" s="15" t="s">
        <v>20</v>
      </c>
      <c r="F165" s="3"/>
      <c r="G165" s="20"/>
      <c r="H165" s="20"/>
      <c r="I165" s="20"/>
      <c r="J165" s="20"/>
      <c r="K165" s="32"/>
      <c r="L165" s="20"/>
      <c r="M165" s="32"/>
      <c r="N165" s="32"/>
      <c r="O165" s="32"/>
      <c r="P165" s="32"/>
      <c r="Q165" s="32"/>
      <c r="R165" s="20"/>
    </row>
    <row r="166" spans="1:18" ht="22" customHeight="1">
      <c r="A166" s="20"/>
      <c r="B166" s="42"/>
      <c r="C166" s="42"/>
      <c r="D166" s="68"/>
      <c r="E166" s="15" t="s">
        <v>20</v>
      </c>
      <c r="F166" s="3"/>
      <c r="G166" s="20"/>
      <c r="H166" s="20"/>
      <c r="I166" s="20"/>
      <c r="J166" s="20"/>
      <c r="K166" s="32"/>
      <c r="L166" s="20"/>
      <c r="M166" s="32"/>
      <c r="N166" s="32"/>
      <c r="O166" s="32"/>
      <c r="P166" s="32"/>
      <c r="Q166" s="32"/>
      <c r="R166" s="20"/>
    </row>
    <row r="167" spans="1:18" ht="22" customHeight="1">
      <c r="A167" s="20"/>
      <c r="B167" s="42"/>
      <c r="C167" s="42"/>
      <c r="D167" s="68"/>
      <c r="E167" s="15" t="s">
        <v>20</v>
      </c>
      <c r="F167" s="3"/>
      <c r="G167" s="20"/>
      <c r="H167" s="20"/>
      <c r="I167" s="20"/>
      <c r="J167" s="20"/>
      <c r="K167" s="32"/>
      <c r="L167" s="20"/>
      <c r="M167" s="32"/>
      <c r="N167" s="32"/>
      <c r="O167" s="32"/>
      <c r="P167" s="32"/>
      <c r="Q167" s="32"/>
      <c r="R167" s="20"/>
    </row>
    <row r="168" spans="1:18" ht="22" customHeight="1">
      <c r="A168" s="20"/>
      <c r="B168" s="42"/>
      <c r="C168" s="42"/>
      <c r="D168" s="68"/>
      <c r="E168" s="15" t="s">
        <v>20</v>
      </c>
      <c r="F168" s="3"/>
      <c r="G168" s="20"/>
      <c r="H168" s="20"/>
      <c r="I168" s="20"/>
      <c r="J168" s="20"/>
      <c r="K168" s="32"/>
      <c r="L168" s="20"/>
      <c r="M168" s="32"/>
      <c r="N168" s="32"/>
      <c r="O168" s="32"/>
      <c r="P168" s="32"/>
      <c r="Q168" s="32"/>
      <c r="R168" s="20"/>
    </row>
    <row r="169" spans="1:18" ht="22" customHeight="1">
      <c r="A169" s="20"/>
      <c r="B169" s="42"/>
      <c r="C169" s="42"/>
      <c r="D169" s="68"/>
      <c r="E169" s="15" t="s">
        <v>20</v>
      </c>
      <c r="F169" s="3"/>
      <c r="G169" s="20"/>
      <c r="H169" s="20"/>
      <c r="I169" s="20"/>
      <c r="J169" s="20"/>
      <c r="K169" s="32"/>
      <c r="L169" s="20"/>
      <c r="M169" s="32"/>
      <c r="N169" s="32"/>
      <c r="O169" s="32"/>
      <c r="P169" s="32"/>
      <c r="Q169" s="32"/>
      <c r="R169" s="20"/>
    </row>
    <row r="170" spans="1:18" ht="22" customHeight="1">
      <c r="A170" s="20"/>
      <c r="B170" s="42"/>
      <c r="C170" s="42"/>
      <c r="D170" s="68"/>
      <c r="E170" s="15" t="s">
        <v>20</v>
      </c>
      <c r="F170" s="3"/>
      <c r="G170" s="20"/>
      <c r="H170" s="20"/>
      <c r="I170" s="20"/>
      <c r="J170" s="20"/>
      <c r="K170" s="32"/>
      <c r="L170" s="20"/>
      <c r="M170" s="32"/>
      <c r="N170" s="32"/>
      <c r="O170" s="32"/>
      <c r="P170" s="32"/>
      <c r="Q170" s="32"/>
      <c r="R170" s="20"/>
    </row>
    <row r="171" spans="1:18" ht="22" customHeight="1">
      <c r="A171" s="20"/>
      <c r="B171" s="42"/>
      <c r="C171" s="42"/>
      <c r="D171" s="68"/>
      <c r="E171" s="15" t="s">
        <v>20</v>
      </c>
      <c r="F171" s="3"/>
      <c r="G171" s="20"/>
      <c r="H171" s="20"/>
      <c r="I171" s="20"/>
      <c r="J171" s="20"/>
      <c r="K171" s="32"/>
      <c r="L171" s="20"/>
      <c r="M171" s="32"/>
      <c r="N171" s="32"/>
      <c r="O171" s="32"/>
      <c r="P171" s="32"/>
      <c r="Q171" s="32"/>
      <c r="R171" s="20"/>
    </row>
    <row r="172" spans="1:18" ht="22" customHeight="1">
      <c r="A172" s="20"/>
      <c r="B172" s="42"/>
      <c r="C172" s="42"/>
      <c r="D172" s="68"/>
      <c r="E172" s="15" t="s">
        <v>20</v>
      </c>
      <c r="F172" s="3"/>
      <c r="G172" s="20"/>
      <c r="H172" s="20"/>
      <c r="I172" s="20"/>
      <c r="J172" s="20"/>
      <c r="K172" s="32"/>
      <c r="L172" s="20"/>
      <c r="M172" s="32"/>
      <c r="N172" s="32"/>
      <c r="O172" s="32"/>
      <c r="P172" s="32"/>
      <c r="Q172" s="32"/>
      <c r="R172" s="20"/>
    </row>
    <row r="173" spans="1:18" ht="22" customHeight="1">
      <c r="A173" s="20"/>
      <c r="B173" s="42"/>
      <c r="C173" s="42"/>
      <c r="D173" s="68"/>
      <c r="E173" s="15" t="s">
        <v>20</v>
      </c>
      <c r="F173" s="3"/>
      <c r="G173" s="20"/>
      <c r="H173" s="20"/>
      <c r="I173" s="20"/>
      <c r="J173" s="20"/>
      <c r="K173" s="32"/>
      <c r="L173" s="20"/>
      <c r="M173" s="32"/>
      <c r="N173" s="32"/>
      <c r="O173" s="32"/>
      <c r="P173" s="32"/>
      <c r="Q173" s="32"/>
      <c r="R173" s="20"/>
    </row>
    <row r="174" spans="1:18" ht="22" customHeight="1">
      <c r="A174" s="20"/>
      <c r="B174" s="42"/>
      <c r="C174" s="42"/>
      <c r="D174" s="68"/>
      <c r="E174" s="15" t="s">
        <v>20</v>
      </c>
      <c r="F174" s="3"/>
      <c r="G174" s="20"/>
      <c r="H174" s="20"/>
      <c r="I174" s="20"/>
      <c r="J174" s="20"/>
      <c r="K174" s="32"/>
      <c r="L174" s="20"/>
      <c r="M174" s="32"/>
      <c r="N174" s="32"/>
      <c r="O174" s="32"/>
      <c r="P174" s="32"/>
      <c r="Q174" s="32"/>
      <c r="R174" s="20"/>
    </row>
    <row r="175" spans="1:18" ht="22" customHeight="1">
      <c r="A175" s="20"/>
      <c r="B175" s="42"/>
      <c r="C175" s="42"/>
      <c r="D175" s="68"/>
      <c r="E175" s="15" t="s">
        <v>20</v>
      </c>
      <c r="F175" s="3"/>
      <c r="G175" s="20"/>
      <c r="H175" s="20"/>
      <c r="I175" s="20"/>
      <c r="J175" s="20"/>
      <c r="K175" s="32"/>
      <c r="L175" s="20"/>
      <c r="M175" s="32"/>
      <c r="N175" s="32"/>
      <c r="O175" s="32"/>
      <c r="P175" s="32"/>
      <c r="Q175" s="32"/>
      <c r="R175" s="20"/>
    </row>
    <row r="176" spans="1:18" ht="22" customHeight="1">
      <c r="A176" s="20"/>
      <c r="B176" s="42"/>
      <c r="C176" s="42"/>
      <c r="D176" s="68"/>
      <c r="E176" s="15" t="s">
        <v>20</v>
      </c>
      <c r="F176" s="3"/>
      <c r="G176" s="20"/>
      <c r="H176" s="20"/>
      <c r="I176" s="20"/>
      <c r="J176" s="20"/>
      <c r="K176" s="32"/>
      <c r="L176" s="20"/>
      <c r="M176" s="32"/>
      <c r="N176" s="32"/>
      <c r="O176" s="32"/>
      <c r="P176" s="32"/>
      <c r="Q176" s="32"/>
      <c r="R176" s="20"/>
    </row>
    <row r="177" spans="1:18" ht="22" customHeight="1">
      <c r="A177" s="20"/>
      <c r="B177" s="42"/>
      <c r="C177" s="42"/>
      <c r="D177" s="68"/>
      <c r="E177" s="15" t="s">
        <v>20</v>
      </c>
      <c r="F177" s="3"/>
      <c r="G177" s="20"/>
      <c r="H177" s="20"/>
      <c r="I177" s="20"/>
      <c r="J177" s="20"/>
      <c r="K177" s="32"/>
      <c r="L177" s="20"/>
      <c r="M177" s="32"/>
      <c r="N177" s="32"/>
      <c r="O177" s="32"/>
      <c r="P177" s="32"/>
      <c r="Q177" s="32"/>
      <c r="R177" s="20"/>
    </row>
    <row r="178" spans="1:18" ht="22" customHeight="1">
      <c r="A178" s="20"/>
      <c r="B178" s="42"/>
      <c r="C178" s="42"/>
      <c r="D178" s="68"/>
      <c r="E178" s="15" t="s">
        <v>20</v>
      </c>
      <c r="F178" s="3"/>
      <c r="G178" s="20"/>
      <c r="H178" s="20"/>
      <c r="I178" s="20"/>
      <c r="J178" s="20"/>
      <c r="K178" s="32"/>
      <c r="L178" s="20"/>
      <c r="M178" s="32"/>
      <c r="N178" s="32"/>
      <c r="O178" s="32"/>
      <c r="P178" s="32"/>
      <c r="Q178" s="32"/>
      <c r="R178" s="20"/>
    </row>
    <row r="179" spans="1:18" ht="22" customHeight="1">
      <c r="A179" s="20"/>
      <c r="B179" s="42"/>
      <c r="C179" s="42"/>
      <c r="D179" s="68"/>
      <c r="E179" s="15" t="s">
        <v>20</v>
      </c>
      <c r="F179" s="3"/>
      <c r="G179" s="20"/>
      <c r="H179" s="20"/>
      <c r="I179" s="20"/>
      <c r="J179" s="20"/>
      <c r="K179" s="32"/>
      <c r="L179" s="20"/>
      <c r="M179" s="32"/>
      <c r="N179" s="32"/>
      <c r="O179" s="32"/>
      <c r="P179" s="32"/>
      <c r="Q179" s="32"/>
      <c r="R179" s="20"/>
    </row>
    <row r="180" spans="1:18" ht="22" customHeight="1">
      <c r="A180" s="20"/>
      <c r="B180" s="42"/>
      <c r="C180" s="42"/>
      <c r="D180" s="68"/>
      <c r="E180" s="15" t="s">
        <v>20</v>
      </c>
      <c r="F180" s="3"/>
      <c r="G180" s="20"/>
      <c r="H180" s="20"/>
      <c r="I180" s="20"/>
      <c r="J180" s="20"/>
      <c r="K180" s="32"/>
      <c r="L180" s="20"/>
      <c r="M180" s="32"/>
      <c r="N180" s="32"/>
      <c r="O180" s="32"/>
      <c r="P180" s="32"/>
      <c r="Q180" s="32"/>
      <c r="R180" s="20"/>
    </row>
    <row r="181" spans="1:18" ht="22" customHeight="1">
      <c r="A181" s="20"/>
      <c r="B181" s="159"/>
      <c r="C181" s="178"/>
      <c r="D181" s="155">
        <f>SUM(D161:D180)</f>
        <v>0</v>
      </c>
      <c r="E181" s="159"/>
      <c r="F181" s="159"/>
      <c r="G181" s="120"/>
      <c r="H181" s="120"/>
      <c r="I181" s="120"/>
      <c r="J181" s="120"/>
      <c r="K181" s="120"/>
      <c r="L181" s="120"/>
      <c r="M181" s="120"/>
      <c r="N181" s="120"/>
      <c r="O181" s="120"/>
      <c r="P181" s="120"/>
      <c r="Q181" s="120"/>
      <c r="R181" s="120"/>
    </row>
    <row r="182" spans="1:18">
      <c r="A182" s="21"/>
      <c r="B182" s="159"/>
      <c r="C182" s="178"/>
      <c r="D182" s="159"/>
      <c r="E182" s="159"/>
      <c r="F182" s="159"/>
      <c r="G182" s="120"/>
      <c r="H182" s="120"/>
      <c r="I182" s="120"/>
      <c r="J182" s="120"/>
      <c r="K182" s="120"/>
      <c r="L182" s="120"/>
      <c r="M182" s="120"/>
      <c r="N182" s="120"/>
      <c r="O182" s="120"/>
      <c r="P182" s="120"/>
      <c r="Q182" s="120"/>
      <c r="R182" s="120"/>
    </row>
    <row r="183" spans="1:18">
      <c r="A183" s="20"/>
      <c r="B183" s="159"/>
      <c r="C183" s="159"/>
      <c r="D183" s="157"/>
      <c r="E183" s="159"/>
      <c r="F183" s="159"/>
      <c r="G183" s="120"/>
      <c r="H183" s="120"/>
      <c r="I183" s="120"/>
      <c r="J183" s="120"/>
      <c r="K183" s="120"/>
      <c r="L183" s="120"/>
      <c r="M183" s="120"/>
      <c r="N183" s="120"/>
      <c r="O183" s="120"/>
      <c r="P183" s="120"/>
      <c r="Q183" s="120"/>
      <c r="R183" s="120"/>
    </row>
    <row r="184" spans="1:18" ht="40" customHeight="1">
      <c r="A184" s="20"/>
      <c r="B184" s="159"/>
      <c r="C184" s="159"/>
      <c r="D184" s="391" t="s">
        <v>71</v>
      </c>
      <c r="E184" s="392"/>
      <c r="F184" s="179">
        <f>I60+J60+K60+J90+F115+F127+F154-D181</f>
        <v>0</v>
      </c>
      <c r="G184" s="120"/>
      <c r="H184" s="120"/>
      <c r="I184" s="120"/>
      <c r="J184" s="120"/>
      <c r="K184" s="120"/>
      <c r="L184" s="120"/>
      <c r="M184" s="120"/>
      <c r="N184" s="120"/>
      <c r="O184" s="120"/>
      <c r="P184" s="120"/>
      <c r="Q184" s="120"/>
      <c r="R184" s="120"/>
    </row>
    <row r="185" spans="1:18">
      <c r="A185" s="20"/>
      <c r="B185" s="120"/>
      <c r="C185" s="120"/>
      <c r="D185" s="120"/>
      <c r="E185" s="120"/>
      <c r="F185" s="120"/>
      <c r="G185" s="120"/>
      <c r="H185" s="120"/>
      <c r="I185" s="120"/>
      <c r="J185" s="120"/>
      <c r="K185" s="120"/>
      <c r="L185" s="120"/>
      <c r="M185" s="120"/>
      <c r="N185" s="120"/>
      <c r="O185" s="120"/>
      <c r="P185" s="120"/>
      <c r="Q185" s="120"/>
      <c r="R185" s="120"/>
    </row>
    <row r="186" spans="1:18">
      <c r="A186" s="20"/>
      <c r="B186" s="120"/>
      <c r="C186" s="120"/>
      <c r="D186" s="120"/>
      <c r="E186" s="120"/>
      <c r="F186" s="120"/>
      <c r="G186" s="120"/>
      <c r="H186" s="120"/>
      <c r="I186" s="120"/>
      <c r="J186" s="120"/>
      <c r="K186" s="120"/>
      <c r="L186" s="120"/>
      <c r="M186" s="120"/>
      <c r="N186" s="120"/>
      <c r="O186" s="120"/>
      <c r="P186" s="120"/>
      <c r="Q186" s="120"/>
      <c r="R186" s="120"/>
    </row>
    <row r="187" spans="1:18">
      <c r="A187" s="20"/>
      <c r="B187" s="120"/>
      <c r="C187" s="120"/>
      <c r="D187" s="120"/>
      <c r="E187" s="120"/>
      <c r="F187" s="120"/>
      <c r="G187" s="120"/>
      <c r="H187" s="120"/>
      <c r="I187" s="120"/>
      <c r="J187" s="120"/>
      <c r="K187" s="120"/>
      <c r="L187" s="120"/>
      <c r="M187" s="120"/>
      <c r="N187" s="120"/>
      <c r="O187" s="120"/>
      <c r="P187" s="120"/>
      <c r="Q187" s="120"/>
      <c r="R187" s="120"/>
    </row>
    <row r="188" spans="1:18">
      <c r="A188" s="20"/>
      <c r="B188" s="120"/>
      <c r="C188" s="120"/>
      <c r="D188" s="120"/>
      <c r="E188" s="120"/>
      <c r="F188" s="120"/>
      <c r="G188" s="120"/>
      <c r="H188" s="120"/>
      <c r="I188" s="120"/>
      <c r="J188" s="120"/>
      <c r="K188" s="120"/>
      <c r="L188" s="120"/>
      <c r="M188" s="120"/>
      <c r="N188" s="120"/>
      <c r="O188" s="120"/>
      <c r="P188" s="120"/>
      <c r="Q188" s="120"/>
      <c r="R188" s="120"/>
    </row>
    <row r="189" spans="1:18">
      <c r="A189" s="20"/>
      <c r="B189" s="120"/>
      <c r="C189" s="120"/>
      <c r="D189" s="120"/>
      <c r="E189" s="120"/>
      <c r="F189" s="120"/>
      <c r="G189" s="120"/>
      <c r="H189" s="120"/>
      <c r="I189" s="120"/>
      <c r="J189" s="120"/>
      <c r="K189" s="120"/>
      <c r="L189" s="120"/>
      <c r="M189" s="120"/>
      <c r="N189" s="120"/>
      <c r="O189" s="120"/>
      <c r="P189" s="120"/>
      <c r="Q189" s="120"/>
      <c r="R189" s="120"/>
    </row>
    <row r="190" spans="1:18">
      <c r="A190" s="20"/>
      <c r="B190" s="20"/>
      <c r="C190" s="20"/>
      <c r="D190" s="20"/>
      <c r="E190" s="20"/>
      <c r="F190" s="20"/>
      <c r="G190" s="20"/>
      <c r="H190" s="20"/>
      <c r="I190" s="20"/>
      <c r="J190" s="20"/>
      <c r="K190" s="32"/>
      <c r="L190" s="20"/>
      <c r="M190" s="32"/>
      <c r="N190" s="32"/>
      <c r="O190" s="32"/>
      <c r="P190" s="32"/>
      <c r="Q190" s="32"/>
      <c r="R190" s="20"/>
    </row>
    <row r="191" spans="1:18">
      <c r="A191" s="20"/>
      <c r="B191" s="20"/>
      <c r="C191" s="20"/>
      <c r="D191" s="20"/>
      <c r="E191" s="20"/>
      <c r="F191" s="20"/>
      <c r="G191" s="20"/>
      <c r="H191" s="20"/>
      <c r="I191" s="20"/>
      <c r="J191" s="20"/>
      <c r="K191" s="32"/>
      <c r="L191" s="20"/>
      <c r="M191" s="32"/>
      <c r="N191" s="32"/>
      <c r="O191" s="32"/>
      <c r="P191" s="32"/>
      <c r="Q191" s="32"/>
      <c r="R191" s="20"/>
    </row>
    <row r="192" spans="1:18">
      <c r="A192" s="20"/>
      <c r="B192" s="20"/>
      <c r="C192" s="20"/>
      <c r="D192" s="20"/>
      <c r="E192" s="20"/>
      <c r="F192" s="20"/>
      <c r="G192" s="20"/>
      <c r="H192" s="20"/>
      <c r="I192" s="20"/>
      <c r="J192" s="20"/>
      <c r="K192" s="32"/>
      <c r="L192" s="20"/>
      <c r="M192" s="32"/>
      <c r="N192" s="32"/>
      <c r="O192" s="32"/>
      <c r="P192" s="32"/>
      <c r="Q192" s="32"/>
      <c r="R192" s="20"/>
    </row>
    <row r="193" spans="1:18">
      <c r="A193" s="20"/>
      <c r="B193" s="20"/>
      <c r="C193" s="20"/>
      <c r="D193" s="20"/>
      <c r="E193" s="20"/>
      <c r="F193" s="20"/>
      <c r="G193" s="20"/>
      <c r="H193" s="20"/>
      <c r="I193" s="20"/>
      <c r="J193" s="20"/>
      <c r="K193" s="32"/>
      <c r="L193" s="20"/>
      <c r="M193" s="32"/>
      <c r="N193" s="32"/>
      <c r="O193" s="32"/>
      <c r="P193" s="32"/>
      <c r="Q193" s="32"/>
      <c r="R193" s="20"/>
    </row>
    <row r="194" spans="1:18">
      <c r="A194" s="20"/>
      <c r="B194" s="20"/>
      <c r="C194" s="20"/>
      <c r="D194" s="20"/>
      <c r="E194" s="20"/>
      <c r="F194" s="20"/>
      <c r="G194" s="20"/>
      <c r="H194" s="20"/>
      <c r="I194" s="20"/>
      <c r="J194" s="20"/>
      <c r="K194" s="32"/>
      <c r="L194" s="20"/>
      <c r="M194" s="32"/>
      <c r="N194" s="32"/>
      <c r="O194" s="32"/>
      <c r="P194" s="32"/>
      <c r="Q194" s="32"/>
      <c r="R194" s="20"/>
    </row>
    <row r="195" spans="1:18">
      <c r="A195" s="20"/>
      <c r="B195" s="20"/>
      <c r="C195" s="20"/>
      <c r="D195" s="20"/>
      <c r="E195" s="20"/>
      <c r="F195" s="20"/>
      <c r="G195" s="20"/>
      <c r="H195" s="20"/>
      <c r="I195" s="20"/>
      <c r="J195" s="20"/>
      <c r="K195" s="32"/>
      <c r="L195" s="20"/>
      <c r="M195" s="32"/>
      <c r="N195" s="32"/>
      <c r="O195" s="32"/>
      <c r="P195" s="32"/>
      <c r="Q195" s="32"/>
      <c r="R195" s="20"/>
    </row>
    <row r="196" spans="1:18">
      <c r="A196" s="20"/>
      <c r="B196" s="20"/>
      <c r="C196" s="20"/>
      <c r="D196" s="20"/>
      <c r="E196" s="20"/>
      <c r="F196" s="20"/>
      <c r="G196" s="20"/>
      <c r="H196" s="20"/>
      <c r="I196" s="20"/>
      <c r="J196" s="20"/>
      <c r="K196" s="32"/>
      <c r="L196" s="20"/>
      <c r="M196" s="32"/>
      <c r="N196" s="32"/>
      <c r="O196" s="32"/>
      <c r="P196" s="32"/>
      <c r="Q196" s="32"/>
      <c r="R196" s="20"/>
    </row>
    <row r="197" spans="1:18">
      <c r="A197" s="20"/>
      <c r="B197" s="20"/>
      <c r="C197" s="20"/>
      <c r="D197" s="20"/>
      <c r="E197" s="20"/>
      <c r="F197" s="20"/>
      <c r="G197" s="20"/>
      <c r="H197" s="20"/>
      <c r="I197" s="20"/>
      <c r="J197" s="20"/>
      <c r="K197" s="32"/>
      <c r="L197" s="20"/>
      <c r="M197" s="32"/>
      <c r="N197" s="32"/>
      <c r="O197" s="32"/>
      <c r="P197" s="32"/>
      <c r="Q197" s="32"/>
      <c r="R197" s="20"/>
    </row>
    <row r="198" spans="1:18">
      <c r="A198" s="20"/>
      <c r="B198" s="20"/>
      <c r="C198" s="20"/>
      <c r="D198" s="20"/>
      <c r="E198" s="20"/>
      <c r="F198" s="20"/>
      <c r="G198" s="20"/>
      <c r="H198" s="20"/>
      <c r="I198" s="20"/>
      <c r="J198" s="20"/>
      <c r="K198" s="32"/>
      <c r="L198" s="20"/>
      <c r="M198" s="32"/>
      <c r="N198" s="32"/>
      <c r="O198" s="32"/>
      <c r="P198" s="32"/>
      <c r="Q198" s="32"/>
      <c r="R198" s="20"/>
    </row>
    <row r="199" spans="1:18">
      <c r="A199" s="20"/>
      <c r="B199" s="20"/>
      <c r="C199" s="20"/>
      <c r="D199" s="20"/>
      <c r="E199" s="20"/>
      <c r="F199" s="20"/>
      <c r="G199" s="20"/>
      <c r="H199" s="20"/>
      <c r="I199" s="20"/>
      <c r="J199" s="20"/>
      <c r="K199" s="32"/>
      <c r="L199" s="20"/>
      <c r="M199" s="32"/>
      <c r="N199" s="32"/>
      <c r="O199" s="32"/>
      <c r="P199" s="32"/>
      <c r="Q199" s="32"/>
      <c r="R199" s="20"/>
    </row>
    <row r="200" spans="1:18">
      <c r="A200" s="20"/>
      <c r="B200" s="20"/>
      <c r="C200" s="20"/>
      <c r="D200" s="20"/>
      <c r="E200" s="20"/>
      <c r="F200" s="20"/>
      <c r="G200" s="20"/>
      <c r="H200" s="20"/>
      <c r="I200" s="20"/>
      <c r="J200" s="20"/>
      <c r="K200" s="32"/>
      <c r="L200" s="20"/>
      <c r="M200" s="32"/>
      <c r="N200" s="32"/>
      <c r="O200" s="32"/>
      <c r="P200" s="32"/>
      <c r="Q200" s="32"/>
      <c r="R200" s="20"/>
    </row>
    <row r="201" spans="1:18">
      <c r="A201" s="20"/>
      <c r="B201" s="20"/>
      <c r="C201" s="20"/>
      <c r="D201" s="20"/>
      <c r="E201" s="20"/>
      <c r="F201" s="20"/>
      <c r="G201" s="20"/>
      <c r="H201" s="20"/>
      <c r="I201" s="20"/>
      <c r="J201" s="20"/>
      <c r="K201" s="32"/>
      <c r="L201" s="20"/>
      <c r="M201" s="32"/>
      <c r="N201" s="32"/>
      <c r="O201" s="32"/>
      <c r="P201" s="32"/>
      <c r="Q201" s="32"/>
      <c r="R201" s="20"/>
    </row>
    <row r="202" spans="1:18">
      <c r="A202" s="20"/>
      <c r="B202" s="20"/>
      <c r="C202" s="20"/>
      <c r="D202" s="20"/>
      <c r="E202" s="20"/>
      <c r="F202" s="20"/>
      <c r="G202" s="20"/>
      <c r="H202" s="20"/>
      <c r="I202" s="20"/>
      <c r="J202" s="20"/>
      <c r="K202" s="32"/>
      <c r="L202" s="20"/>
      <c r="M202" s="32"/>
      <c r="N202" s="32"/>
      <c r="O202" s="32"/>
      <c r="P202" s="32"/>
      <c r="Q202" s="32"/>
      <c r="R202" s="20"/>
    </row>
    <row r="203" spans="1:18">
      <c r="A203" s="20"/>
      <c r="B203" s="20"/>
      <c r="C203" s="20"/>
      <c r="D203" s="20"/>
      <c r="E203" s="20"/>
      <c r="F203" s="20"/>
      <c r="G203" s="20"/>
      <c r="H203" s="20"/>
      <c r="I203" s="20"/>
      <c r="J203" s="20"/>
      <c r="K203" s="32"/>
      <c r="L203" s="20"/>
      <c r="M203" s="32"/>
      <c r="N203" s="32"/>
      <c r="O203" s="32"/>
      <c r="P203" s="32"/>
      <c r="Q203" s="32"/>
      <c r="R203" s="20"/>
    </row>
    <row r="204" spans="1:18">
      <c r="A204" s="20"/>
      <c r="B204" s="20"/>
      <c r="C204" s="20"/>
      <c r="D204" s="20"/>
      <c r="E204" s="20"/>
      <c r="F204" s="20"/>
      <c r="G204" s="20"/>
      <c r="H204" s="20"/>
      <c r="I204" s="20"/>
      <c r="J204" s="20"/>
      <c r="K204" s="32"/>
      <c r="L204" s="20"/>
      <c r="M204" s="32"/>
      <c r="N204" s="32"/>
      <c r="O204" s="32"/>
      <c r="P204" s="32"/>
      <c r="Q204" s="32"/>
      <c r="R204" s="20"/>
    </row>
    <row r="205" spans="1:18">
      <c r="A205" s="20"/>
      <c r="B205" s="20"/>
      <c r="C205" s="20"/>
      <c r="D205" s="20"/>
      <c r="E205" s="20"/>
      <c r="F205" s="20"/>
      <c r="G205" s="20"/>
      <c r="H205" s="20"/>
      <c r="I205" s="20"/>
      <c r="J205" s="20"/>
      <c r="K205" s="32"/>
      <c r="L205" s="20"/>
      <c r="M205" s="32"/>
      <c r="N205" s="32"/>
      <c r="O205" s="32"/>
      <c r="P205" s="32"/>
      <c r="Q205" s="32"/>
      <c r="R205" s="20"/>
    </row>
    <row r="206" spans="1:18">
      <c r="A206" s="20"/>
      <c r="B206" s="20"/>
      <c r="C206" s="20"/>
      <c r="D206" s="20"/>
      <c r="E206" s="20"/>
      <c r="F206" s="20"/>
      <c r="G206" s="20"/>
      <c r="H206" s="20"/>
      <c r="I206" s="20"/>
      <c r="J206" s="20"/>
      <c r="K206" s="32"/>
      <c r="L206" s="20"/>
      <c r="M206" s="32"/>
      <c r="N206" s="32"/>
      <c r="O206" s="32"/>
      <c r="P206" s="32"/>
      <c r="Q206" s="32"/>
      <c r="R206" s="20"/>
    </row>
    <row r="207" spans="1:18">
      <c r="A207" s="20"/>
      <c r="B207" s="20"/>
      <c r="C207" s="20"/>
      <c r="D207" s="20"/>
      <c r="E207" s="20"/>
      <c r="F207" s="20"/>
      <c r="G207" s="20"/>
      <c r="H207" s="20"/>
      <c r="I207" s="20"/>
      <c r="J207" s="20"/>
      <c r="K207" s="32"/>
      <c r="L207" s="20"/>
      <c r="M207" s="32"/>
      <c r="N207" s="32"/>
      <c r="O207" s="32"/>
      <c r="P207" s="32"/>
      <c r="Q207" s="32"/>
      <c r="R207" s="20"/>
    </row>
    <row r="208" spans="1:18">
      <c r="A208" s="20"/>
      <c r="B208" s="20"/>
      <c r="C208" s="20"/>
      <c r="D208" s="20"/>
      <c r="E208" s="20"/>
      <c r="F208" s="20"/>
      <c r="G208" s="20"/>
      <c r="H208" s="20"/>
      <c r="I208" s="20"/>
      <c r="J208" s="20"/>
      <c r="K208" s="32"/>
      <c r="L208" s="20"/>
      <c r="M208" s="32"/>
      <c r="N208" s="32"/>
      <c r="O208" s="32"/>
      <c r="P208" s="32"/>
      <c r="Q208" s="32"/>
      <c r="R208" s="20"/>
    </row>
    <row r="209" spans="1:18">
      <c r="A209" s="20"/>
      <c r="B209" s="20"/>
      <c r="C209" s="20"/>
      <c r="D209" s="20"/>
      <c r="E209" s="20"/>
      <c r="F209" s="20"/>
      <c r="G209" s="20"/>
      <c r="H209" s="20"/>
      <c r="I209" s="20"/>
      <c r="J209" s="20"/>
      <c r="K209" s="32"/>
      <c r="L209" s="20"/>
      <c r="M209" s="32"/>
      <c r="N209" s="32"/>
      <c r="O209" s="32"/>
      <c r="P209" s="32"/>
      <c r="Q209" s="32"/>
      <c r="R209" s="20"/>
    </row>
    <row r="210" spans="1:18">
      <c r="A210" s="20"/>
      <c r="B210" s="20"/>
      <c r="C210" s="20"/>
      <c r="D210" s="20"/>
      <c r="E210" s="20"/>
      <c r="F210" s="20"/>
      <c r="G210" s="20"/>
      <c r="H210" s="20"/>
      <c r="I210" s="20"/>
      <c r="J210" s="20"/>
      <c r="K210" s="32"/>
      <c r="L210" s="20"/>
      <c r="M210" s="32"/>
      <c r="N210" s="32"/>
      <c r="O210" s="32"/>
      <c r="P210" s="32"/>
      <c r="Q210" s="32"/>
      <c r="R210" s="20"/>
    </row>
    <row r="211" spans="1:18">
      <c r="A211" s="20"/>
      <c r="B211" s="20"/>
      <c r="C211" s="20"/>
      <c r="D211" s="20"/>
      <c r="E211" s="20"/>
      <c r="F211" s="20"/>
      <c r="G211" s="20"/>
      <c r="H211" s="20"/>
      <c r="I211" s="20"/>
      <c r="J211" s="20"/>
      <c r="K211" s="32"/>
      <c r="L211" s="20"/>
      <c r="M211" s="32"/>
      <c r="N211" s="32"/>
      <c r="O211" s="32"/>
      <c r="P211" s="32"/>
      <c r="Q211" s="32"/>
      <c r="R211" s="20"/>
    </row>
    <row r="212" spans="1:18">
      <c r="A212" s="20"/>
      <c r="B212" s="20"/>
      <c r="C212" s="20"/>
      <c r="D212" s="20"/>
      <c r="E212" s="20"/>
      <c r="F212" s="20"/>
      <c r="G212" s="20"/>
      <c r="H212" s="20"/>
      <c r="I212" s="20"/>
      <c r="J212" s="20"/>
      <c r="K212" s="32"/>
      <c r="L212" s="20"/>
      <c r="M212" s="32"/>
      <c r="N212" s="32"/>
      <c r="O212" s="32"/>
      <c r="P212" s="32"/>
      <c r="Q212" s="32"/>
      <c r="R212" s="20"/>
    </row>
    <row r="213" spans="1:18">
      <c r="A213" s="20"/>
      <c r="B213" s="20"/>
      <c r="C213" s="20"/>
      <c r="D213" s="20"/>
      <c r="E213" s="20"/>
      <c r="F213" s="20"/>
      <c r="G213" s="20"/>
      <c r="H213" s="20"/>
      <c r="I213" s="20"/>
      <c r="J213" s="20"/>
      <c r="K213" s="32"/>
      <c r="L213" s="20"/>
      <c r="M213" s="32"/>
      <c r="N213" s="32"/>
      <c r="O213" s="32"/>
      <c r="P213" s="32"/>
      <c r="Q213" s="32"/>
      <c r="R213" s="20"/>
    </row>
    <row r="214" spans="1:18">
      <c r="A214" s="20"/>
      <c r="B214" s="20"/>
      <c r="C214" s="20"/>
      <c r="D214" s="20"/>
      <c r="E214" s="20"/>
      <c r="F214" s="20"/>
      <c r="G214" s="20"/>
      <c r="H214" s="20"/>
      <c r="I214" s="20"/>
      <c r="J214" s="20"/>
      <c r="K214" s="32"/>
      <c r="L214" s="20"/>
      <c r="M214" s="32"/>
      <c r="N214" s="32"/>
      <c r="O214" s="32"/>
      <c r="P214" s="32"/>
      <c r="Q214" s="32"/>
      <c r="R214" s="20"/>
    </row>
    <row r="215" spans="1:18">
      <c r="A215" s="20"/>
      <c r="B215" s="20"/>
      <c r="C215" s="20"/>
      <c r="D215" s="20"/>
      <c r="E215" s="20"/>
      <c r="F215" s="20"/>
      <c r="G215" s="20"/>
      <c r="H215" s="20"/>
      <c r="I215" s="20"/>
      <c r="J215" s="20"/>
      <c r="K215" s="32"/>
      <c r="L215" s="20"/>
      <c r="M215" s="32"/>
      <c r="N215" s="32"/>
      <c r="O215" s="32"/>
      <c r="P215" s="32"/>
      <c r="Q215" s="32"/>
      <c r="R215" s="20"/>
    </row>
    <row r="216" spans="1:18">
      <c r="A216" s="20"/>
      <c r="B216" s="20"/>
      <c r="C216" s="20"/>
      <c r="D216" s="20"/>
      <c r="E216" s="20"/>
      <c r="F216" s="20"/>
      <c r="G216" s="20"/>
      <c r="H216" s="20"/>
      <c r="I216" s="20"/>
      <c r="J216" s="20"/>
      <c r="K216" s="32"/>
      <c r="L216" s="20"/>
      <c r="M216" s="32"/>
      <c r="N216" s="32"/>
      <c r="O216" s="32"/>
      <c r="P216" s="32"/>
      <c r="Q216" s="32"/>
      <c r="R216" s="20"/>
    </row>
    <row r="217" spans="1:18">
      <c r="A217" s="20"/>
      <c r="B217" s="20"/>
      <c r="C217" s="20"/>
      <c r="D217" s="20"/>
      <c r="E217" s="20"/>
      <c r="F217" s="20"/>
      <c r="G217" s="20"/>
      <c r="H217" s="20"/>
      <c r="I217" s="20"/>
      <c r="J217" s="20"/>
      <c r="K217" s="32"/>
      <c r="L217" s="20"/>
      <c r="M217" s="32"/>
      <c r="N217" s="32"/>
      <c r="O217" s="32"/>
      <c r="P217" s="32"/>
      <c r="Q217" s="32"/>
      <c r="R217" s="20"/>
    </row>
    <row r="218" spans="1:18">
      <c r="A218" s="20"/>
      <c r="B218" s="20"/>
      <c r="C218" s="20"/>
      <c r="D218" s="20"/>
      <c r="E218" s="20"/>
      <c r="F218" s="20"/>
      <c r="G218" s="20"/>
      <c r="H218" s="20"/>
      <c r="I218" s="20"/>
      <c r="J218" s="20"/>
      <c r="K218" s="32"/>
      <c r="L218" s="20"/>
      <c r="M218" s="32"/>
      <c r="N218" s="32"/>
      <c r="O218" s="32"/>
      <c r="P218" s="32"/>
      <c r="Q218" s="32"/>
      <c r="R218" s="20"/>
    </row>
    <row r="219" spans="1:18">
      <c r="A219" s="20"/>
      <c r="B219" s="20"/>
      <c r="C219" s="20"/>
      <c r="D219" s="20"/>
      <c r="E219" s="20"/>
      <c r="F219" s="20"/>
      <c r="G219" s="20"/>
      <c r="H219" s="20"/>
      <c r="I219" s="20"/>
      <c r="J219" s="20"/>
      <c r="K219" s="32"/>
      <c r="L219" s="20"/>
      <c r="M219" s="32"/>
      <c r="N219" s="32"/>
      <c r="O219" s="32"/>
      <c r="P219" s="32"/>
      <c r="Q219" s="32"/>
      <c r="R219" s="20"/>
    </row>
    <row r="220" spans="1:18">
      <c r="A220" s="20"/>
      <c r="B220" s="20"/>
      <c r="C220" s="20"/>
      <c r="D220" s="20"/>
      <c r="E220" s="20"/>
      <c r="F220" s="20"/>
      <c r="G220" s="20"/>
      <c r="H220" s="20"/>
      <c r="I220" s="20"/>
      <c r="J220" s="20"/>
      <c r="K220" s="32"/>
      <c r="L220" s="20"/>
      <c r="M220" s="32"/>
      <c r="N220" s="32"/>
      <c r="O220" s="32"/>
      <c r="P220" s="32"/>
      <c r="Q220" s="32"/>
      <c r="R220" s="20"/>
    </row>
    <row r="221" spans="1:18">
      <c r="A221" s="20"/>
      <c r="B221" s="20"/>
      <c r="C221" s="20"/>
      <c r="D221" s="20"/>
      <c r="E221" s="20"/>
      <c r="F221" s="20"/>
      <c r="G221" s="20"/>
      <c r="H221" s="20"/>
      <c r="I221" s="20"/>
      <c r="J221" s="20"/>
      <c r="K221" s="32"/>
      <c r="L221" s="20"/>
      <c r="M221" s="32"/>
      <c r="N221" s="32"/>
      <c r="O221" s="32"/>
      <c r="P221" s="32"/>
      <c r="Q221" s="32"/>
      <c r="R221" s="20"/>
    </row>
    <row r="222" spans="1:18">
      <c r="A222" s="20"/>
      <c r="B222" s="20"/>
      <c r="C222" s="20"/>
      <c r="D222" s="20"/>
      <c r="E222" s="20"/>
      <c r="F222" s="20"/>
      <c r="G222" s="20"/>
      <c r="H222" s="20"/>
      <c r="I222" s="20"/>
      <c r="J222" s="20"/>
      <c r="K222" s="32"/>
      <c r="L222" s="20"/>
      <c r="M222" s="32"/>
      <c r="N222" s="32"/>
      <c r="O222" s="32"/>
      <c r="P222" s="32"/>
      <c r="Q222" s="32"/>
      <c r="R222" s="20"/>
    </row>
    <row r="223" spans="1:18">
      <c r="A223" s="20"/>
      <c r="B223" s="20"/>
      <c r="C223" s="20"/>
      <c r="D223" s="20"/>
      <c r="E223" s="20"/>
      <c r="F223" s="20"/>
      <c r="G223" s="20"/>
      <c r="H223" s="20"/>
      <c r="I223" s="20"/>
      <c r="J223" s="20"/>
      <c r="K223" s="32"/>
      <c r="L223" s="20"/>
      <c r="M223" s="32"/>
      <c r="N223" s="32"/>
      <c r="O223" s="32"/>
      <c r="P223" s="32"/>
      <c r="Q223" s="32"/>
      <c r="R223" s="20"/>
    </row>
    <row r="224" spans="1:18">
      <c r="A224" s="20"/>
      <c r="B224" s="20"/>
      <c r="C224" s="20"/>
      <c r="D224" s="20"/>
      <c r="E224" s="20"/>
      <c r="F224" s="20"/>
      <c r="G224" s="20"/>
      <c r="H224" s="20"/>
      <c r="I224" s="20"/>
      <c r="J224" s="20"/>
      <c r="K224" s="32"/>
      <c r="L224" s="20"/>
      <c r="M224" s="32"/>
      <c r="N224" s="32"/>
      <c r="O224" s="32"/>
      <c r="P224" s="32"/>
      <c r="Q224" s="32"/>
      <c r="R224" s="20"/>
    </row>
    <row r="225" spans="1:18">
      <c r="A225" s="20"/>
      <c r="B225" s="20"/>
      <c r="C225" s="20"/>
      <c r="D225" s="20"/>
      <c r="E225" s="20"/>
      <c r="F225" s="20"/>
      <c r="G225" s="20"/>
      <c r="H225" s="20"/>
      <c r="I225" s="20"/>
      <c r="J225" s="20"/>
      <c r="K225" s="32"/>
      <c r="L225" s="20"/>
      <c r="M225" s="32"/>
      <c r="N225" s="32"/>
      <c r="O225" s="32"/>
      <c r="P225" s="32"/>
      <c r="Q225" s="32"/>
      <c r="R225" s="20"/>
    </row>
    <row r="226" spans="1:18">
      <c r="A226" s="20"/>
      <c r="B226" s="20"/>
      <c r="C226" s="20"/>
      <c r="D226" s="20"/>
      <c r="E226" s="20"/>
      <c r="F226" s="20"/>
      <c r="G226" s="20"/>
      <c r="H226" s="20"/>
      <c r="I226" s="20"/>
      <c r="J226" s="20"/>
      <c r="K226" s="32"/>
      <c r="L226" s="20"/>
      <c r="M226" s="32"/>
      <c r="N226" s="32"/>
      <c r="O226" s="32"/>
      <c r="P226" s="32"/>
      <c r="Q226" s="32"/>
      <c r="R226" s="20"/>
    </row>
    <row r="227" spans="1:18">
      <c r="A227" s="20"/>
      <c r="B227" s="20"/>
      <c r="C227" s="20"/>
      <c r="D227" s="20"/>
      <c r="E227" s="20"/>
      <c r="F227" s="20"/>
      <c r="G227" s="20"/>
      <c r="H227" s="20"/>
      <c r="I227" s="20"/>
      <c r="J227" s="20"/>
      <c r="K227" s="32"/>
      <c r="L227" s="20"/>
      <c r="M227" s="32"/>
      <c r="N227" s="32"/>
      <c r="O227" s="32"/>
      <c r="P227" s="32"/>
      <c r="Q227" s="32"/>
      <c r="R227" s="20"/>
    </row>
  </sheetData>
  <sheetProtection algorithmName="SHA-512" hashValue="xOtpkztgt3FIakr4/OoThAX/e1aRK7kyAMRD3+feJ/IGND2lEBH1y7ez28dXsGfrCtRHc2a7Dy9mmyIOhjGl4g==" saltValue="BYJpceXo7ueACKMSAUcrdA==" spinCount="100000" sheet="1" objects="1" scenarios="1" formatColumns="0" formatRows="0" insertColumns="0" insertRows="0"/>
  <mergeCells count="24">
    <mergeCell ref="B2:H2"/>
    <mergeCell ref="B4:H4"/>
    <mergeCell ref="L30:N30"/>
    <mergeCell ref="O30:Q30"/>
    <mergeCell ref="J31:K31"/>
    <mergeCell ref="C24:E24"/>
    <mergeCell ref="B13:E13"/>
    <mergeCell ref="C14:E14"/>
    <mergeCell ref="B16:E16"/>
    <mergeCell ref="C17:E17"/>
    <mergeCell ref="C22:E22"/>
    <mergeCell ref="B3:H3"/>
    <mergeCell ref="B19:E19"/>
    <mergeCell ref="C20:E20"/>
    <mergeCell ref="B62:J62"/>
    <mergeCell ref="B63:J63"/>
    <mergeCell ref="D30:F30"/>
    <mergeCell ref="G30:H30"/>
    <mergeCell ref="D184:E184"/>
    <mergeCell ref="C127:E127"/>
    <mergeCell ref="C123:E123"/>
    <mergeCell ref="C125:E125"/>
    <mergeCell ref="C119:E119"/>
    <mergeCell ref="C121:E121"/>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61:D180" xr:uid="{00000000-0002-0000-0200-000000000000}">
      <formula1>$D$289&gt;50000</formula1>
    </dataValidation>
    <dataValidation type="decimal" operator="greaterThanOrEqual" allowBlank="1" showInputMessage="1" showErrorMessage="1" sqref="E134:F153 C134:C153 D95:F114" xr:uid="{00000000-0002-0000-0200-000001000000}">
      <formula1>0</formula1>
    </dataValidation>
    <dataValidation type="list" allowBlank="1" showInputMessage="1" showErrorMessage="1" sqref="C24:E24" xr:uid="{00000000-0002-0000-0200-000002000000}">
      <formula1>$F$24:$F$28</formula1>
    </dataValidation>
    <dataValidation type="list" allowBlank="1" showInputMessage="1" showErrorMessage="1" sqref="D134:D153" xr:uid="{00000000-0002-0000-0200-000003000000}">
      <formula1>$G$134:$G$136</formula1>
    </dataValidation>
    <dataValidation type="decimal" errorStyle="warning" operator="greaterThanOrEqual" allowBlank="1" showErrorMessage="1" errorTitle="Saisie impossible" error="Pour une même dépense, soit vous ne récupérez pas la TVA, soit vous la récupérez partiellement ou totalement." sqref="J32:K59" xr:uid="{00000000-0002-0000-0200-000004000000}">
      <formula1>ISBLANK(I32)</formula1>
    </dataValidation>
    <dataValidation type="decimal" errorStyle="warning" operator="greaterThanOrEqual" allowBlank="1" sqref="C32:C59" xr:uid="{00000000-0002-0000-0200-000005000000}">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2:I59" xr:uid="{00000000-0002-0000-0200-000006000000}">
      <formula1>ISBLANK(#REF!)</formula1>
    </dataValidation>
    <dataValidation type="list" allowBlank="1" showInputMessage="1" showErrorMessage="1" sqref="B32:B59" xr:uid="{00000000-0002-0000-0200-000007000000}">
      <formula1>$H$23:$H$26</formula1>
    </dataValidation>
  </dataValidations>
  <pageMargins left="0.7" right="0.7" top="0.75" bottom="0.75" header="0.3" footer="0.3"/>
  <pageSetup paperSize="8" scale="3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117</xdr:row>
                    <xdr:rowOff>95250</xdr:rowOff>
                  </from>
                  <to>
                    <xdr:col>6</xdr:col>
                    <xdr:colOff>107950</xdr:colOff>
                    <xdr:row>120</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122</xdr:row>
                    <xdr:rowOff>38100</xdr:rowOff>
                  </from>
                  <to>
                    <xdr:col>6</xdr:col>
                    <xdr:colOff>279400</xdr:colOff>
                    <xdr:row>122</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B1:O50"/>
  <sheetViews>
    <sheetView topLeftCell="A12" zoomScale="80" zoomScaleNormal="80" workbookViewId="0">
      <selection activeCell="B16" sqref="B16:B17"/>
    </sheetView>
  </sheetViews>
  <sheetFormatPr baseColWidth="10" defaultRowHeight="14.5"/>
  <cols>
    <col min="1" max="1" width="5" style="32" customWidth="1"/>
    <col min="2" max="2" width="18.54296875" style="32" customWidth="1"/>
    <col min="3" max="3" width="16.36328125" style="32" customWidth="1"/>
    <col min="4" max="5" width="15.90625" style="32" customWidth="1"/>
    <col min="6" max="6" width="20" style="32" customWidth="1"/>
    <col min="7" max="8" width="22.453125" style="32" customWidth="1"/>
    <col min="9" max="9" width="16" style="32" customWidth="1"/>
    <col min="10" max="10" width="15.7265625" style="32" customWidth="1"/>
    <col min="11" max="11" width="32" style="32" customWidth="1"/>
    <col min="12" max="12" width="30.54296875" style="32" customWidth="1"/>
    <col min="13" max="16384" width="10.90625" style="32"/>
  </cols>
  <sheetData>
    <row r="1" spans="2:15">
      <c r="B1" s="328"/>
      <c r="C1" s="328"/>
      <c r="D1" s="328"/>
      <c r="E1" s="328"/>
      <c r="F1" s="328"/>
      <c r="G1" s="328"/>
      <c r="H1" s="328"/>
      <c r="I1" s="328"/>
      <c r="J1" s="328"/>
      <c r="K1" s="328"/>
      <c r="L1" s="336"/>
      <c r="M1" s="336"/>
      <c r="N1" s="336"/>
      <c r="O1" s="336"/>
    </row>
    <row r="2" spans="2:15">
      <c r="B2" s="328"/>
      <c r="C2" s="328"/>
      <c r="D2" s="328"/>
      <c r="E2" s="328"/>
      <c r="F2" s="328"/>
      <c r="G2" s="328"/>
      <c r="H2" s="328"/>
      <c r="I2" s="328"/>
      <c r="J2" s="328"/>
      <c r="K2" s="328"/>
      <c r="L2" s="336"/>
      <c r="M2" s="336"/>
      <c r="N2" s="336"/>
      <c r="O2" s="336"/>
    </row>
    <row r="3" spans="2:15">
      <c r="B3" s="328"/>
      <c r="C3" s="328"/>
      <c r="D3" s="328"/>
      <c r="E3" s="328"/>
      <c r="F3" s="328"/>
      <c r="G3" s="328"/>
      <c r="H3" s="328"/>
      <c r="I3" s="328"/>
      <c r="J3" s="328"/>
      <c r="K3" s="328"/>
      <c r="L3" s="336"/>
      <c r="M3" s="336"/>
      <c r="N3" s="336"/>
      <c r="O3" s="336"/>
    </row>
    <row r="4" spans="2:15">
      <c r="B4" s="328"/>
      <c r="C4" s="328"/>
      <c r="D4" s="328"/>
      <c r="E4" s="328"/>
      <c r="F4" s="328"/>
      <c r="G4" s="328"/>
      <c r="H4" s="328"/>
      <c r="I4" s="328"/>
      <c r="J4" s="328"/>
      <c r="K4" s="328"/>
      <c r="L4" s="336"/>
      <c r="M4" s="336"/>
      <c r="N4" s="336"/>
      <c r="O4" s="336"/>
    </row>
    <row r="5" spans="2:15">
      <c r="B5" s="328"/>
      <c r="C5" s="328"/>
      <c r="D5" s="328"/>
      <c r="E5" s="328"/>
      <c r="F5" s="328"/>
      <c r="G5" s="328"/>
      <c r="H5" s="328"/>
      <c r="I5" s="328"/>
      <c r="J5" s="328"/>
      <c r="K5" s="328"/>
      <c r="L5" s="336"/>
      <c r="M5" s="336"/>
      <c r="N5" s="336"/>
      <c r="O5" s="336"/>
    </row>
    <row r="6" spans="2:15">
      <c r="B6" s="328"/>
      <c r="C6" s="328"/>
      <c r="D6" s="328"/>
      <c r="E6" s="328"/>
      <c r="F6" s="328"/>
      <c r="G6" s="328"/>
      <c r="H6" s="328"/>
      <c r="I6" s="328"/>
      <c r="J6" s="328"/>
      <c r="K6" s="328"/>
      <c r="L6" s="336"/>
      <c r="M6" s="336"/>
      <c r="N6" s="336"/>
      <c r="O6" s="336"/>
    </row>
    <row r="7" spans="2:15">
      <c r="B7" s="328"/>
      <c r="C7" s="328"/>
      <c r="D7" s="328"/>
      <c r="E7" s="328"/>
      <c r="F7" s="328"/>
      <c r="G7" s="328"/>
      <c r="H7" s="328"/>
      <c r="I7" s="328"/>
      <c r="J7" s="328"/>
      <c r="K7" s="328"/>
      <c r="L7" s="336"/>
      <c r="M7" s="336"/>
      <c r="N7" s="336"/>
      <c r="O7" s="336"/>
    </row>
    <row r="8" spans="2:15" ht="30" customHeight="1">
      <c r="B8" s="328"/>
      <c r="C8" s="328"/>
      <c r="D8" s="328"/>
      <c r="E8" s="328"/>
      <c r="F8" s="328"/>
      <c r="G8" s="328"/>
      <c r="H8" s="328"/>
      <c r="I8" s="328"/>
      <c r="J8" s="328"/>
      <c r="K8" s="328"/>
      <c r="L8" s="336"/>
      <c r="M8" s="336"/>
      <c r="N8" s="336"/>
      <c r="O8" s="336"/>
    </row>
    <row r="9" spans="2:15" s="329" customFormat="1" ht="14.5" customHeight="1">
      <c r="B9" s="328"/>
      <c r="C9" s="328"/>
      <c r="D9" s="328"/>
      <c r="E9" s="328"/>
      <c r="F9" s="328"/>
      <c r="G9" s="328"/>
      <c r="H9" s="328"/>
      <c r="I9" s="328"/>
      <c r="J9" s="328"/>
      <c r="K9" s="328"/>
    </row>
    <row r="10" spans="2:15" s="329" customFormat="1"/>
    <row r="11" spans="2:15" s="330" customFormat="1" ht="27" customHeight="1">
      <c r="B11" s="377" t="s">
        <v>154</v>
      </c>
      <c r="C11" s="377"/>
      <c r="D11" s="377"/>
      <c r="E11" s="377"/>
      <c r="F11" s="377"/>
      <c r="G11" s="377"/>
      <c r="H11" s="377"/>
      <c r="I11" s="377"/>
      <c r="J11" s="377"/>
      <c r="K11" s="377"/>
    </row>
    <row r="12" spans="2:15" s="329" customFormat="1" ht="25.5" customHeight="1">
      <c r="B12" s="378" t="s">
        <v>300</v>
      </c>
      <c r="C12" s="378"/>
      <c r="D12" s="378"/>
      <c r="E12" s="378"/>
      <c r="F12" s="378"/>
      <c r="G12" s="378"/>
      <c r="H12" s="378"/>
      <c r="I12" s="378"/>
      <c r="J12" s="378"/>
      <c r="K12" s="378"/>
    </row>
    <row r="13" spans="2:15" s="329" customFormat="1" ht="27.5" customHeight="1">
      <c r="B13" s="378" t="s">
        <v>40</v>
      </c>
      <c r="C13" s="378"/>
      <c r="D13" s="378"/>
      <c r="E13" s="378"/>
      <c r="F13" s="378"/>
      <c r="G13" s="378"/>
      <c r="H13" s="378"/>
      <c r="I13" s="378"/>
      <c r="J13" s="378"/>
      <c r="K13" s="378"/>
    </row>
    <row r="14" spans="2:15" s="329" customFormat="1" ht="9.5" customHeight="1">
      <c r="B14" s="346"/>
      <c r="C14" s="346"/>
      <c r="D14" s="346"/>
      <c r="E14" s="346"/>
      <c r="F14" s="346"/>
      <c r="G14" s="346"/>
      <c r="H14" s="346"/>
      <c r="I14" s="346"/>
      <c r="J14" s="346"/>
      <c r="K14" s="346"/>
    </row>
    <row r="15" spans="2:15" s="329" customFormat="1" ht="19.5" customHeight="1">
      <c r="B15" s="121" t="s">
        <v>363</v>
      </c>
      <c r="C15" s="347"/>
      <c r="D15" s="347"/>
      <c r="E15" s="347"/>
      <c r="F15" s="347"/>
      <c r="G15" s="347"/>
      <c r="H15" s="347"/>
      <c r="I15" s="347"/>
      <c r="J15" s="347"/>
      <c r="K15" s="347"/>
    </row>
    <row r="16" spans="2:15" ht="15.5" customHeight="1">
      <c r="B16" s="121" t="s">
        <v>421</v>
      </c>
      <c r="C16" s="348"/>
      <c r="D16" s="348"/>
      <c r="E16" s="348"/>
      <c r="F16" s="348"/>
      <c r="G16" s="348"/>
      <c r="H16" s="348"/>
      <c r="I16" s="348"/>
      <c r="J16" s="348"/>
      <c r="K16" s="348"/>
      <c r="L16" s="336"/>
      <c r="M16" s="336"/>
      <c r="N16" s="336"/>
      <c r="O16" s="336"/>
    </row>
    <row r="17" spans="2:15" ht="15.5">
      <c r="B17" s="254" t="s">
        <v>422</v>
      </c>
      <c r="C17" s="337"/>
      <c r="D17" s="337"/>
      <c r="E17" s="339"/>
      <c r="F17" s="337"/>
      <c r="G17" s="337"/>
      <c r="H17" s="337"/>
      <c r="I17" s="337"/>
      <c r="J17" s="337"/>
      <c r="K17" s="337"/>
      <c r="L17" s="336"/>
      <c r="M17" s="336"/>
      <c r="N17" s="336"/>
      <c r="O17" s="336"/>
    </row>
    <row r="18" spans="2:15" ht="15.5">
      <c r="B18" s="254"/>
      <c r="C18" s="348"/>
      <c r="D18" s="348"/>
      <c r="E18" s="348"/>
      <c r="F18" s="348"/>
      <c r="G18" s="348"/>
      <c r="H18" s="348"/>
      <c r="I18" s="348"/>
      <c r="J18" s="348"/>
      <c r="K18" s="348"/>
      <c r="L18" s="361"/>
      <c r="M18" s="361"/>
      <c r="N18" s="361"/>
      <c r="O18" s="361"/>
    </row>
    <row r="19" spans="2:15" ht="15.5">
      <c r="B19" s="337"/>
      <c r="C19" s="337"/>
      <c r="D19" s="337"/>
      <c r="E19" s="339"/>
      <c r="F19" s="337"/>
      <c r="G19" s="337"/>
      <c r="H19" s="337"/>
      <c r="I19" s="337"/>
      <c r="J19" s="337"/>
      <c r="K19" s="337"/>
      <c r="L19" s="336"/>
      <c r="M19" s="336"/>
      <c r="N19" s="336"/>
      <c r="O19" s="336"/>
    </row>
    <row r="20" spans="2:15" ht="41.5" customHeight="1">
      <c r="B20" s="337"/>
      <c r="C20" s="337"/>
      <c r="D20" s="337"/>
      <c r="E20" s="339"/>
      <c r="F20" s="337"/>
      <c r="G20" s="337"/>
      <c r="H20" s="337"/>
      <c r="I20" s="337"/>
      <c r="J20" s="337"/>
      <c r="K20" s="337"/>
      <c r="L20" s="336"/>
      <c r="M20" s="336"/>
      <c r="N20" s="336"/>
      <c r="O20" s="336"/>
    </row>
    <row r="21" spans="2:15" ht="36.5" customHeight="1">
      <c r="B21" s="337"/>
      <c r="C21" s="337"/>
      <c r="D21" s="337"/>
      <c r="E21" s="339"/>
      <c r="F21" s="337"/>
      <c r="G21" s="337"/>
      <c r="H21" s="337"/>
      <c r="I21" s="337"/>
      <c r="J21" s="337"/>
      <c r="K21" s="337"/>
      <c r="L21" s="336"/>
      <c r="M21" s="336"/>
      <c r="N21" s="336"/>
      <c r="O21" s="336"/>
    </row>
    <row r="22" spans="2:15" s="1" customFormat="1" ht="18">
      <c r="B22" s="338"/>
      <c r="C22" s="338"/>
      <c r="D22" s="338"/>
      <c r="E22" s="338"/>
      <c r="F22" s="338"/>
      <c r="G22" s="338"/>
      <c r="H22" s="338"/>
      <c r="I22" s="338"/>
      <c r="J22" s="338"/>
      <c r="K22" s="338"/>
      <c r="L22" s="335"/>
      <c r="M22" s="335"/>
      <c r="N22" s="335"/>
      <c r="O22" s="335"/>
    </row>
    <row r="23" spans="2:15" s="1" customFormat="1" ht="14.5" customHeight="1">
      <c r="B23" s="338"/>
      <c r="C23" s="338"/>
      <c r="D23" s="338"/>
      <c r="E23" s="338"/>
      <c r="F23" s="338"/>
      <c r="G23" s="338"/>
      <c r="H23" s="338"/>
      <c r="I23" s="338"/>
      <c r="J23" s="338"/>
      <c r="K23" s="338"/>
      <c r="L23" s="335"/>
      <c r="M23" s="335"/>
      <c r="N23" s="335"/>
      <c r="O23" s="335"/>
    </row>
    <row r="24" spans="2:15" s="1" customFormat="1" ht="14.5" customHeight="1">
      <c r="B24" s="338"/>
      <c r="C24" s="338"/>
      <c r="D24" s="338"/>
      <c r="E24" s="338"/>
      <c r="F24" s="338"/>
      <c r="G24" s="338"/>
      <c r="H24" s="338"/>
      <c r="I24" s="338"/>
      <c r="J24" s="338"/>
      <c r="K24" s="338"/>
      <c r="L24" s="335"/>
      <c r="M24" s="335"/>
      <c r="N24" s="335"/>
      <c r="O24" s="335"/>
    </row>
    <row r="25" spans="2:15" s="1" customFormat="1" ht="14.5" customHeight="1">
      <c r="B25" s="338"/>
      <c r="C25" s="338"/>
      <c r="D25" s="338"/>
      <c r="E25" s="338"/>
      <c r="F25" s="338"/>
      <c r="G25" s="338"/>
      <c r="H25" s="338"/>
      <c r="I25" s="338"/>
      <c r="J25" s="338"/>
      <c r="K25" s="338"/>
      <c r="L25" s="335"/>
      <c r="M25" s="335"/>
      <c r="N25" s="335"/>
      <c r="O25" s="335"/>
    </row>
    <row r="26" spans="2:15" ht="52" customHeight="1">
      <c r="B26" s="408" t="s">
        <v>351</v>
      </c>
      <c r="C26" s="408"/>
      <c r="D26" s="408"/>
      <c r="E26" s="408"/>
      <c r="F26" s="408"/>
      <c r="G26" s="408"/>
      <c r="H26" s="408"/>
      <c r="I26" s="408"/>
      <c r="J26" s="408"/>
      <c r="K26" s="408"/>
      <c r="L26" s="336"/>
      <c r="M26" s="336"/>
      <c r="N26" s="336"/>
      <c r="O26" s="336"/>
    </row>
    <row r="27" spans="2:15" ht="81.5" customHeight="1">
      <c r="B27" s="331" t="s">
        <v>352</v>
      </c>
      <c r="C27" s="331" t="s">
        <v>353</v>
      </c>
      <c r="D27" s="331" t="s">
        <v>354</v>
      </c>
      <c r="E27" s="331" t="s">
        <v>362</v>
      </c>
      <c r="F27" s="331" t="s">
        <v>355</v>
      </c>
      <c r="G27" s="331" t="s">
        <v>356</v>
      </c>
      <c r="H27" s="331" t="s">
        <v>357</v>
      </c>
      <c r="I27" s="331" t="s">
        <v>358</v>
      </c>
      <c r="J27" s="331" t="s">
        <v>359</v>
      </c>
      <c r="K27" s="332" t="s">
        <v>360</v>
      </c>
      <c r="L27" s="333"/>
      <c r="M27" s="336"/>
      <c r="N27" s="336"/>
      <c r="O27" s="336"/>
    </row>
    <row r="28" spans="2:15" ht="22" customHeight="1">
      <c r="B28" s="340"/>
      <c r="C28" s="341"/>
      <c r="D28" s="342"/>
      <c r="E28" s="342"/>
      <c r="F28" s="341"/>
      <c r="G28" s="341"/>
      <c r="H28" s="340"/>
      <c r="I28" s="343"/>
      <c r="J28" s="344"/>
      <c r="K28" s="334" t="e">
        <f t="shared" ref="K28:K46" si="0">D28/H28*I28*J28</f>
        <v>#DIV/0!</v>
      </c>
      <c r="L28" s="335"/>
      <c r="M28" s="336"/>
      <c r="N28" s="336"/>
      <c r="O28" s="336"/>
    </row>
    <row r="29" spans="2:15" ht="22" customHeight="1">
      <c r="B29" s="340"/>
      <c r="C29" s="341"/>
      <c r="D29" s="340"/>
      <c r="E29" s="340"/>
      <c r="F29" s="341"/>
      <c r="G29" s="341"/>
      <c r="H29" s="340"/>
      <c r="I29" s="343"/>
      <c r="J29" s="340"/>
      <c r="K29" s="334" t="e">
        <f t="shared" si="0"/>
        <v>#DIV/0!</v>
      </c>
      <c r="L29" s="335"/>
      <c r="M29" s="345"/>
      <c r="N29" s="345"/>
      <c r="O29" s="345"/>
    </row>
    <row r="30" spans="2:15" ht="22" customHeight="1">
      <c r="B30" s="340"/>
      <c r="C30" s="341"/>
      <c r="D30" s="340"/>
      <c r="E30" s="340"/>
      <c r="F30" s="341"/>
      <c r="G30" s="341"/>
      <c r="H30" s="340"/>
      <c r="I30" s="343"/>
      <c r="J30" s="340"/>
      <c r="K30" s="334" t="e">
        <f t="shared" si="0"/>
        <v>#DIV/0!</v>
      </c>
      <c r="L30" s="335"/>
      <c r="M30" s="345"/>
      <c r="N30" s="345"/>
      <c r="O30" s="345"/>
    </row>
    <row r="31" spans="2:15" ht="22" customHeight="1">
      <c r="B31" s="340"/>
      <c r="C31" s="341"/>
      <c r="D31" s="340"/>
      <c r="E31" s="340"/>
      <c r="F31" s="341"/>
      <c r="G31" s="341"/>
      <c r="H31" s="340"/>
      <c r="I31" s="343"/>
      <c r="J31" s="340"/>
      <c r="K31" s="334" t="e">
        <f t="shared" si="0"/>
        <v>#DIV/0!</v>
      </c>
      <c r="L31" s="1"/>
    </row>
    <row r="32" spans="2:15" ht="22" customHeight="1">
      <c r="B32" s="340"/>
      <c r="C32" s="341"/>
      <c r="D32" s="340"/>
      <c r="E32" s="340"/>
      <c r="F32" s="341"/>
      <c r="G32" s="341"/>
      <c r="H32" s="340"/>
      <c r="I32" s="343"/>
      <c r="J32" s="340"/>
      <c r="K32" s="334" t="e">
        <f t="shared" si="0"/>
        <v>#DIV/0!</v>
      </c>
      <c r="L32" s="335"/>
      <c r="M32" s="345"/>
      <c r="N32" s="345"/>
      <c r="O32" s="345"/>
    </row>
    <row r="33" spans="2:15" ht="22" customHeight="1">
      <c r="B33" s="340"/>
      <c r="C33" s="341"/>
      <c r="D33" s="340"/>
      <c r="E33" s="340"/>
      <c r="F33" s="341"/>
      <c r="G33" s="341"/>
      <c r="H33" s="340"/>
      <c r="I33" s="343"/>
      <c r="J33" s="340"/>
      <c r="K33" s="334" t="e">
        <f t="shared" si="0"/>
        <v>#DIV/0!</v>
      </c>
      <c r="L33" s="335"/>
      <c r="M33" s="345"/>
      <c r="N33" s="345"/>
      <c r="O33" s="345"/>
    </row>
    <row r="34" spans="2:15" ht="22" customHeight="1">
      <c r="B34" s="340"/>
      <c r="C34" s="341"/>
      <c r="D34" s="340"/>
      <c r="E34" s="340"/>
      <c r="F34" s="341"/>
      <c r="G34" s="341"/>
      <c r="H34" s="340"/>
      <c r="I34" s="343"/>
      <c r="J34" s="340"/>
      <c r="K34" s="334" t="e">
        <f t="shared" si="0"/>
        <v>#DIV/0!</v>
      </c>
      <c r="L34" s="1"/>
    </row>
    <row r="35" spans="2:15" ht="22" customHeight="1">
      <c r="B35" s="340"/>
      <c r="C35" s="341"/>
      <c r="D35" s="340"/>
      <c r="E35" s="340"/>
      <c r="F35" s="341"/>
      <c r="G35" s="341"/>
      <c r="H35" s="340"/>
      <c r="I35" s="343"/>
      <c r="J35" s="340"/>
      <c r="K35" s="334" t="e">
        <f t="shared" si="0"/>
        <v>#DIV/0!</v>
      </c>
      <c r="L35" s="335"/>
      <c r="M35" s="345"/>
      <c r="N35" s="345"/>
      <c r="O35" s="345"/>
    </row>
    <row r="36" spans="2:15" ht="22" customHeight="1">
      <c r="B36" s="340"/>
      <c r="C36" s="341"/>
      <c r="D36" s="340"/>
      <c r="E36" s="340"/>
      <c r="F36" s="341"/>
      <c r="G36" s="341"/>
      <c r="H36" s="340"/>
      <c r="I36" s="343"/>
      <c r="J36" s="340"/>
      <c r="K36" s="334" t="e">
        <f t="shared" si="0"/>
        <v>#DIV/0!</v>
      </c>
      <c r="L36" s="335"/>
      <c r="M36" s="345"/>
      <c r="N36" s="345"/>
      <c r="O36" s="345"/>
    </row>
    <row r="37" spans="2:15" ht="22" customHeight="1">
      <c r="B37" s="340"/>
      <c r="C37" s="341"/>
      <c r="D37" s="340"/>
      <c r="E37" s="340"/>
      <c r="F37" s="341"/>
      <c r="G37" s="341"/>
      <c r="H37" s="340"/>
      <c r="I37" s="343"/>
      <c r="J37" s="340"/>
      <c r="K37" s="334" t="e">
        <f t="shared" si="0"/>
        <v>#DIV/0!</v>
      </c>
      <c r="L37" s="1"/>
    </row>
    <row r="38" spans="2:15" ht="22" customHeight="1">
      <c r="B38" s="340"/>
      <c r="C38" s="341"/>
      <c r="D38" s="340"/>
      <c r="E38" s="340"/>
      <c r="F38" s="341"/>
      <c r="G38" s="341"/>
      <c r="H38" s="340"/>
      <c r="I38" s="343"/>
      <c r="J38" s="340"/>
      <c r="K38" s="334" t="e">
        <f t="shared" si="0"/>
        <v>#DIV/0!</v>
      </c>
      <c r="L38" s="335"/>
      <c r="M38" s="345"/>
      <c r="N38" s="345"/>
      <c r="O38" s="345"/>
    </row>
    <row r="39" spans="2:15" ht="22" customHeight="1">
      <c r="B39" s="340"/>
      <c r="C39" s="341"/>
      <c r="D39" s="340"/>
      <c r="E39" s="340"/>
      <c r="F39" s="341"/>
      <c r="G39" s="341"/>
      <c r="H39" s="340"/>
      <c r="I39" s="343"/>
      <c r="J39" s="340"/>
      <c r="K39" s="334" t="e">
        <f t="shared" si="0"/>
        <v>#DIV/0!</v>
      </c>
      <c r="L39" s="335"/>
      <c r="M39" s="345"/>
      <c r="N39" s="345"/>
      <c r="O39" s="345"/>
    </row>
    <row r="40" spans="2:15" ht="22" customHeight="1">
      <c r="B40" s="340"/>
      <c r="C40" s="341"/>
      <c r="D40" s="340"/>
      <c r="E40" s="340"/>
      <c r="F40" s="341"/>
      <c r="G40" s="341"/>
      <c r="H40" s="340"/>
      <c r="I40" s="343"/>
      <c r="J40" s="340"/>
      <c r="K40" s="334" t="e">
        <f t="shared" si="0"/>
        <v>#DIV/0!</v>
      </c>
      <c r="L40" s="1"/>
    </row>
    <row r="41" spans="2:15" ht="22" customHeight="1">
      <c r="B41" s="340"/>
      <c r="C41" s="341"/>
      <c r="D41" s="340"/>
      <c r="E41" s="340"/>
      <c r="F41" s="341"/>
      <c r="G41" s="341"/>
      <c r="H41" s="340"/>
      <c r="I41" s="343"/>
      <c r="J41" s="340"/>
      <c r="K41" s="334" t="e">
        <f t="shared" si="0"/>
        <v>#DIV/0!</v>
      </c>
      <c r="L41" s="335"/>
      <c r="M41" s="345"/>
      <c r="N41" s="345"/>
      <c r="O41" s="345"/>
    </row>
    <row r="42" spans="2:15" ht="22" customHeight="1">
      <c r="B42" s="340"/>
      <c r="C42" s="341"/>
      <c r="D42" s="340"/>
      <c r="E42" s="340"/>
      <c r="F42" s="341"/>
      <c r="G42" s="341"/>
      <c r="H42" s="340"/>
      <c r="I42" s="343"/>
      <c r="J42" s="340"/>
      <c r="K42" s="334" t="e">
        <f t="shared" si="0"/>
        <v>#DIV/0!</v>
      </c>
      <c r="L42" s="335"/>
      <c r="M42" s="345"/>
      <c r="N42" s="345"/>
      <c r="O42" s="345"/>
    </row>
    <row r="43" spans="2:15" ht="22" customHeight="1">
      <c r="B43" s="340"/>
      <c r="C43" s="341"/>
      <c r="D43" s="340"/>
      <c r="E43" s="340"/>
      <c r="F43" s="341"/>
      <c r="G43" s="341"/>
      <c r="H43" s="340"/>
      <c r="I43" s="343"/>
      <c r="J43" s="340"/>
      <c r="K43" s="334" t="e">
        <f t="shared" si="0"/>
        <v>#DIV/0!</v>
      </c>
      <c r="L43" s="1"/>
    </row>
    <row r="44" spans="2:15" ht="22" customHeight="1">
      <c r="B44" s="340"/>
      <c r="C44" s="341"/>
      <c r="D44" s="340"/>
      <c r="E44" s="340"/>
      <c r="F44" s="341"/>
      <c r="G44" s="341"/>
      <c r="H44" s="340"/>
      <c r="I44" s="343"/>
      <c r="J44" s="340"/>
      <c r="K44" s="334" t="e">
        <f t="shared" si="0"/>
        <v>#DIV/0!</v>
      </c>
      <c r="L44" s="335"/>
      <c r="M44" s="345"/>
      <c r="N44" s="345"/>
      <c r="O44" s="345"/>
    </row>
    <row r="45" spans="2:15" ht="22" customHeight="1">
      <c r="B45" s="340"/>
      <c r="C45" s="341"/>
      <c r="D45" s="340"/>
      <c r="E45" s="340"/>
      <c r="F45" s="341"/>
      <c r="G45" s="341"/>
      <c r="H45" s="340"/>
      <c r="I45" s="343"/>
      <c r="J45" s="340"/>
      <c r="K45" s="334" t="e">
        <f t="shared" si="0"/>
        <v>#DIV/0!</v>
      </c>
      <c r="L45" s="335"/>
      <c r="M45" s="336"/>
      <c r="N45" s="336"/>
      <c r="O45" s="336"/>
    </row>
    <row r="46" spans="2:15" ht="22" customHeight="1">
      <c r="B46" s="340"/>
      <c r="C46" s="341"/>
      <c r="D46" s="340"/>
      <c r="E46" s="340"/>
      <c r="F46" s="341"/>
      <c r="G46" s="341"/>
      <c r="H46" s="340"/>
      <c r="I46" s="343"/>
      <c r="J46" s="340"/>
      <c r="K46" s="334" t="e">
        <f t="shared" si="0"/>
        <v>#DIV/0!</v>
      </c>
      <c r="L46" s="1"/>
    </row>
    <row r="48" spans="2:15">
      <c r="B48" s="409"/>
      <c r="C48" s="409"/>
      <c r="D48" s="409"/>
      <c r="E48" s="409"/>
      <c r="F48" s="409"/>
      <c r="G48" s="409"/>
    </row>
    <row r="49" spans="2:7">
      <c r="B49" s="409"/>
      <c r="C49" s="409"/>
      <c r="D49" s="409"/>
      <c r="E49" s="409"/>
      <c r="F49" s="409"/>
      <c r="G49" s="409"/>
    </row>
    <row r="50" spans="2:7">
      <c r="B50" s="409"/>
      <c r="C50" s="409"/>
      <c r="D50" s="409"/>
      <c r="E50" s="409"/>
      <c r="F50" s="409"/>
      <c r="G50" s="409"/>
    </row>
  </sheetData>
  <sheetProtection algorithmName="SHA-512" hashValue="Kh2ncpqazAxd7WE13rRIUQeW+UXtA6F3+3tfBlj2ETR4uJNuMbM0h5LYwitsofQafook/OngXS9DWDsHZFSQmA==" saltValue="tN8wKO5QEii7fFkQoMYgHg==" spinCount="100000" sheet="1" objects="1" scenarios="1" formatRows="0" insertColumns="0" insertRows="0"/>
  <mergeCells count="5">
    <mergeCell ref="B26:K26"/>
    <mergeCell ref="B48:G50"/>
    <mergeCell ref="B11:K11"/>
    <mergeCell ref="B12:K12"/>
    <mergeCell ref="B13:K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AA105"/>
  <sheetViews>
    <sheetView zoomScale="80" zoomScaleNormal="80" zoomScaleSheetLayoutView="90" workbookViewId="0">
      <selection activeCell="B6" sqref="B6"/>
    </sheetView>
  </sheetViews>
  <sheetFormatPr baseColWidth="10" defaultColWidth="10.81640625" defaultRowHeight="14"/>
  <cols>
    <col min="1" max="1" width="6.453125" style="26" customWidth="1"/>
    <col min="2" max="2" width="18.08984375" style="26" customWidth="1"/>
    <col min="3" max="3" width="43.36328125" style="26" customWidth="1"/>
    <col min="4" max="4" width="27.26953125" style="26" customWidth="1"/>
    <col min="5" max="5" width="70.1796875" style="31" customWidth="1"/>
    <col min="6" max="6" width="28.26953125" style="26" customWidth="1"/>
    <col min="7" max="16384" width="10.81640625" style="26"/>
  </cols>
  <sheetData>
    <row r="1" spans="1:27" ht="145" customHeight="1">
      <c r="A1" s="25"/>
      <c r="B1" s="82"/>
      <c r="C1" s="82"/>
      <c r="D1" s="82"/>
      <c r="E1" s="105"/>
      <c r="F1" s="82"/>
      <c r="G1" s="25"/>
      <c r="H1" s="25"/>
      <c r="I1" s="25"/>
      <c r="J1" s="25"/>
      <c r="K1" s="25"/>
      <c r="L1" s="25"/>
      <c r="M1" s="25"/>
      <c r="N1" s="25"/>
      <c r="O1" s="25"/>
      <c r="P1" s="25"/>
      <c r="Q1" s="25"/>
      <c r="R1" s="25"/>
      <c r="S1" s="25"/>
      <c r="T1" s="25"/>
      <c r="U1" s="25"/>
      <c r="V1" s="25"/>
      <c r="W1" s="25"/>
      <c r="X1" s="25"/>
      <c r="Y1" s="25"/>
      <c r="Z1" s="25"/>
      <c r="AA1" s="25"/>
    </row>
    <row r="2" spans="1:27" ht="30">
      <c r="A2" s="25"/>
      <c r="B2" s="377" t="s">
        <v>154</v>
      </c>
      <c r="C2" s="377"/>
      <c r="D2" s="399"/>
      <c r="E2" s="399"/>
      <c r="F2" s="399"/>
      <c r="G2" s="250"/>
      <c r="H2" s="250"/>
      <c r="I2" s="250"/>
      <c r="J2" s="250"/>
      <c r="K2" s="25"/>
      <c r="L2" s="25"/>
      <c r="M2" s="25"/>
      <c r="N2" s="25"/>
      <c r="O2" s="25"/>
      <c r="P2" s="25"/>
      <c r="Q2" s="25"/>
      <c r="R2" s="25"/>
      <c r="S2" s="25"/>
      <c r="T2" s="25"/>
      <c r="U2" s="25"/>
      <c r="V2" s="25"/>
      <c r="W2" s="25"/>
      <c r="X2" s="25"/>
      <c r="Y2" s="25"/>
      <c r="Z2" s="25"/>
      <c r="AA2" s="25"/>
    </row>
    <row r="3" spans="1:27" ht="18">
      <c r="A3" s="25"/>
      <c r="B3" s="378" t="s">
        <v>300</v>
      </c>
      <c r="C3" s="378"/>
      <c r="D3" s="399"/>
      <c r="E3" s="399"/>
      <c r="F3" s="399"/>
      <c r="G3" s="251"/>
      <c r="H3" s="251"/>
      <c r="I3" s="251"/>
      <c r="J3" s="251"/>
      <c r="K3" s="25"/>
      <c r="L3" s="25"/>
      <c r="M3" s="25"/>
      <c r="N3" s="25"/>
      <c r="O3" s="25"/>
      <c r="P3" s="25"/>
      <c r="Q3" s="25"/>
      <c r="R3" s="25"/>
      <c r="S3" s="25"/>
      <c r="T3" s="25"/>
      <c r="U3" s="25"/>
      <c r="V3" s="25"/>
      <c r="W3" s="25"/>
      <c r="X3" s="25"/>
      <c r="Y3" s="25"/>
      <c r="Z3" s="25"/>
      <c r="AA3" s="25"/>
    </row>
    <row r="4" spans="1:27" ht="18">
      <c r="A4" s="25"/>
      <c r="B4" s="378" t="s">
        <v>40</v>
      </c>
      <c r="C4" s="378"/>
      <c r="D4" s="399"/>
      <c r="E4" s="399"/>
      <c r="F4" s="399"/>
      <c r="G4" s="251"/>
      <c r="H4" s="251"/>
      <c r="I4" s="251"/>
      <c r="J4" s="251"/>
      <c r="K4" s="25"/>
      <c r="L4" s="25"/>
      <c r="M4" s="25"/>
      <c r="N4" s="25"/>
      <c r="O4" s="25"/>
      <c r="P4" s="25"/>
      <c r="Q4" s="25"/>
      <c r="R4" s="25"/>
      <c r="S4" s="25"/>
      <c r="T4" s="25"/>
      <c r="U4" s="25"/>
      <c r="V4" s="25"/>
      <c r="W4" s="25"/>
      <c r="X4" s="25"/>
      <c r="Y4" s="25"/>
      <c r="Z4" s="25"/>
      <c r="AA4" s="25"/>
    </row>
    <row r="5" spans="1:27" ht="14.5">
      <c r="A5" s="25"/>
      <c r="B5" s="120"/>
      <c r="C5" s="120"/>
      <c r="D5" s="120"/>
      <c r="E5" s="120"/>
      <c r="F5" s="120"/>
      <c r="G5" s="32"/>
      <c r="H5" s="32"/>
      <c r="I5" s="32"/>
      <c r="J5" s="32"/>
      <c r="K5" s="25"/>
      <c r="L5" s="25"/>
      <c r="M5" s="25"/>
      <c r="N5" s="25"/>
      <c r="O5" s="25"/>
      <c r="P5" s="25"/>
      <c r="Q5" s="25"/>
      <c r="R5" s="25"/>
      <c r="S5" s="25"/>
      <c r="T5" s="25"/>
      <c r="U5" s="25"/>
      <c r="V5" s="25"/>
      <c r="W5" s="25"/>
      <c r="X5" s="25"/>
      <c r="Y5" s="25"/>
      <c r="Z5" s="25"/>
      <c r="AA5" s="25"/>
    </row>
    <row r="6" spans="1:27" ht="21.65" customHeight="1">
      <c r="A6" s="82"/>
      <c r="B6" s="121" t="s">
        <v>363</v>
      </c>
      <c r="C6" s="121"/>
      <c r="D6" s="122"/>
      <c r="E6" s="122"/>
      <c r="F6" s="122"/>
      <c r="G6" s="122"/>
      <c r="H6" s="122"/>
      <c r="I6" s="4"/>
      <c r="J6" s="4"/>
      <c r="K6" s="25"/>
      <c r="L6" s="25"/>
      <c r="M6" s="25"/>
      <c r="N6" s="25"/>
      <c r="O6" s="25"/>
      <c r="P6" s="25"/>
      <c r="Q6" s="25"/>
      <c r="R6" s="25"/>
      <c r="S6" s="25"/>
      <c r="T6" s="25"/>
      <c r="U6" s="25"/>
      <c r="V6" s="25"/>
      <c r="W6" s="25"/>
      <c r="X6" s="25"/>
      <c r="Y6" s="25"/>
      <c r="Z6" s="25"/>
      <c r="AA6" s="25"/>
    </row>
    <row r="7" spans="1:27" ht="18" customHeight="1">
      <c r="A7" s="82"/>
      <c r="B7" s="121" t="s">
        <v>421</v>
      </c>
      <c r="C7" s="122"/>
      <c r="D7" s="122"/>
      <c r="E7" s="122"/>
      <c r="F7" s="122"/>
      <c r="G7" s="122"/>
      <c r="H7" s="122"/>
      <c r="I7" s="4"/>
      <c r="J7" s="4"/>
      <c r="K7" s="25"/>
      <c r="L7" s="25"/>
      <c r="M7" s="25"/>
      <c r="N7" s="25"/>
      <c r="O7" s="25"/>
      <c r="P7" s="25"/>
      <c r="Q7" s="25"/>
      <c r="R7" s="25"/>
      <c r="S7" s="25"/>
      <c r="T7" s="25"/>
      <c r="U7" s="25"/>
      <c r="V7" s="25"/>
      <c r="W7" s="25"/>
      <c r="X7" s="25"/>
      <c r="Y7" s="25"/>
      <c r="Z7" s="25"/>
      <c r="AA7" s="25"/>
    </row>
    <row r="8" spans="1:27" customFormat="1" ht="18.649999999999999" customHeight="1">
      <c r="A8" s="120"/>
      <c r="B8" s="254" t="s">
        <v>422</v>
      </c>
      <c r="C8" s="122"/>
      <c r="D8" s="122"/>
      <c r="E8" s="122"/>
      <c r="F8" s="122"/>
      <c r="G8" s="122"/>
      <c r="H8" s="122"/>
      <c r="I8" s="4"/>
      <c r="J8" s="4"/>
      <c r="K8" s="32"/>
      <c r="L8" s="32"/>
      <c r="M8" s="32"/>
      <c r="N8" s="32"/>
      <c r="O8" s="32"/>
      <c r="P8" s="32"/>
      <c r="Q8" s="32"/>
      <c r="R8" s="32"/>
      <c r="S8" s="32"/>
      <c r="T8" s="32"/>
      <c r="U8" s="32"/>
      <c r="V8" s="32"/>
      <c r="W8" s="32"/>
      <c r="X8" s="32"/>
      <c r="Y8" s="32"/>
      <c r="Z8" s="32"/>
      <c r="AA8" s="32"/>
    </row>
    <row r="9" spans="1:27">
      <c r="A9" s="82"/>
      <c r="B9" s="82"/>
      <c r="C9" s="82"/>
      <c r="D9" s="82"/>
      <c r="E9" s="82"/>
      <c r="F9" s="82"/>
      <c r="G9" s="82"/>
      <c r="H9" s="82"/>
      <c r="I9" s="25"/>
      <c r="J9" s="25"/>
      <c r="K9" s="25"/>
      <c r="L9" s="25"/>
      <c r="M9" s="25"/>
      <c r="N9" s="25"/>
      <c r="O9" s="25"/>
      <c r="P9" s="25"/>
      <c r="Q9" s="25"/>
      <c r="R9" s="25"/>
      <c r="S9" s="25"/>
      <c r="T9" s="25"/>
      <c r="U9" s="25"/>
      <c r="V9" s="25"/>
      <c r="W9" s="25"/>
      <c r="X9" s="25"/>
      <c r="Y9" s="25"/>
      <c r="Z9" s="25"/>
      <c r="AA9" s="25"/>
    </row>
    <row r="10" spans="1:27" ht="25">
      <c r="A10" s="25"/>
      <c r="B10" s="266" t="s">
        <v>333</v>
      </c>
      <c r="C10" s="268"/>
      <c r="D10" s="82"/>
      <c r="E10" s="82"/>
      <c r="F10" s="82"/>
      <c r="G10" s="25"/>
      <c r="H10" s="25"/>
      <c r="I10" s="25"/>
      <c r="J10" s="25"/>
      <c r="K10" s="25"/>
      <c r="L10" s="25"/>
      <c r="M10" s="25"/>
      <c r="N10" s="25"/>
      <c r="O10" s="25"/>
      <c r="P10" s="25"/>
      <c r="Q10" s="25"/>
      <c r="R10" s="25"/>
      <c r="S10" s="25"/>
      <c r="T10" s="25"/>
      <c r="U10" s="25"/>
      <c r="V10" s="25"/>
      <c r="W10" s="25"/>
      <c r="X10" s="25"/>
      <c r="Y10" s="25"/>
      <c r="Z10" s="25"/>
      <c r="AA10" s="25"/>
    </row>
    <row r="11" spans="1:27" ht="23.15" customHeight="1">
      <c r="A11" s="25"/>
      <c r="B11" s="124" t="s">
        <v>144</v>
      </c>
      <c r="C11" s="124"/>
      <c r="D11" s="124"/>
      <c r="E11" s="124"/>
      <c r="F11" s="124"/>
      <c r="G11" s="33"/>
      <c r="H11" s="25"/>
      <c r="I11" s="25"/>
      <c r="J11" s="25"/>
      <c r="K11" s="25"/>
      <c r="L11" s="25"/>
      <c r="M11" s="25"/>
      <c r="N11" s="25"/>
      <c r="O11" s="25"/>
      <c r="P11" s="25"/>
      <c r="Q11" s="25"/>
      <c r="R11" s="25"/>
      <c r="S11" s="25"/>
      <c r="T11" s="25"/>
      <c r="U11" s="25"/>
      <c r="V11" s="25"/>
      <c r="W11" s="25"/>
      <c r="X11" s="25"/>
      <c r="Y11" s="25"/>
      <c r="Z11" s="25"/>
      <c r="AA11" s="25"/>
    </row>
    <row r="12" spans="1:27" ht="20">
      <c r="A12" s="25"/>
      <c r="B12" s="125"/>
      <c r="C12" s="125"/>
      <c r="D12" s="126"/>
      <c r="E12" s="127"/>
      <c r="F12" s="126"/>
      <c r="G12" s="5"/>
      <c r="H12" s="25"/>
      <c r="I12" s="25"/>
      <c r="J12" s="25"/>
      <c r="K12" s="25"/>
      <c r="L12" s="25"/>
      <c r="M12" s="25"/>
      <c r="N12" s="25"/>
      <c r="O12" s="25"/>
      <c r="P12" s="25"/>
      <c r="Q12" s="25"/>
      <c r="R12" s="25"/>
      <c r="S12" s="25"/>
      <c r="T12" s="25"/>
      <c r="U12" s="25"/>
      <c r="V12" s="25"/>
      <c r="W12" s="25"/>
      <c r="X12" s="25"/>
      <c r="Y12" s="25"/>
      <c r="Z12" s="25"/>
      <c r="AA12" s="25"/>
    </row>
    <row r="13" spans="1:27" ht="22" customHeight="1">
      <c r="A13" s="25"/>
      <c r="B13" s="447" t="s">
        <v>141</v>
      </c>
      <c r="C13" s="447"/>
      <c r="D13" s="447"/>
      <c r="E13" s="447"/>
      <c r="F13" s="447"/>
      <c r="G13" s="6"/>
      <c r="H13" s="25"/>
      <c r="I13" s="25"/>
      <c r="J13" s="25"/>
      <c r="K13" s="25"/>
      <c r="L13" s="25"/>
      <c r="M13" s="25"/>
      <c r="N13" s="25"/>
      <c r="O13" s="25"/>
      <c r="P13" s="25"/>
      <c r="Q13" s="25"/>
      <c r="R13" s="25"/>
      <c r="S13" s="25"/>
      <c r="T13" s="25"/>
      <c r="U13" s="25"/>
      <c r="V13" s="25"/>
      <c r="W13" s="25"/>
      <c r="X13" s="25"/>
      <c r="Y13" s="25"/>
      <c r="Z13" s="25"/>
      <c r="AA13" s="25"/>
    </row>
    <row r="14" spans="1:27" ht="22" customHeight="1">
      <c r="A14" s="25"/>
      <c r="B14" s="451" t="s">
        <v>9</v>
      </c>
      <c r="C14" s="452"/>
      <c r="D14" s="448" t="str">
        <f>IF('ANXE1a-Dépenses prévi'!C14:C14=0,"Veuillez renseigner cette information à l'annexe 1",'ANXE1a-Dépenses prévi'!C14:C14)</f>
        <v>Veuillez renseigner cette information à l'annexe 1</v>
      </c>
      <c r="E14" s="449"/>
      <c r="F14" s="450"/>
      <c r="G14" s="6"/>
      <c r="H14" s="25"/>
      <c r="I14" s="25"/>
      <c r="J14" s="25"/>
      <c r="K14" s="25"/>
      <c r="L14" s="25"/>
      <c r="M14" s="25"/>
      <c r="N14" s="25"/>
      <c r="O14" s="25"/>
      <c r="P14" s="25"/>
      <c r="Q14" s="25"/>
      <c r="R14" s="25"/>
      <c r="S14" s="25"/>
      <c r="T14" s="25"/>
      <c r="U14" s="25"/>
      <c r="V14" s="25"/>
      <c r="W14" s="25"/>
      <c r="X14" s="25"/>
      <c r="Y14" s="25"/>
      <c r="Z14" s="25"/>
      <c r="AA14" s="25"/>
    </row>
    <row r="15" spans="1:27" ht="22" customHeight="1">
      <c r="A15" s="25"/>
      <c r="B15" s="129"/>
      <c r="C15" s="129"/>
      <c r="D15" s="130"/>
      <c r="E15" s="130"/>
      <c r="F15" s="131"/>
      <c r="G15" s="6"/>
      <c r="H15" s="25"/>
      <c r="I15" s="25"/>
      <c r="J15" s="25"/>
      <c r="K15" s="25"/>
      <c r="L15" s="25"/>
      <c r="M15" s="25"/>
      <c r="N15" s="25"/>
      <c r="O15" s="25"/>
      <c r="P15" s="25"/>
      <c r="Q15" s="25"/>
      <c r="R15" s="25"/>
      <c r="S15" s="25"/>
      <c r="T15" s="25"/>
      <c r="U15" s="25"/>
      <c r="V15" s="25"/>
      <c r="W15" s="25"/>
      <c r="X15" s="25"/>
      <c r="Y15" s="25"/>
      <c r="Z15" s="25"/>
      <c r="AA15" s="25"/>
    </row>
    <row r="16" spans="1:27" ht="22" customHeight="1">
      <c r="A16" s="25"/>
      <c r="B16" s="447" t="s">
        <v>10</v>
      </c>
      <c r="C16" s="447"/>
      <c r="D16" s="447"/>
      <c r="E16" s="447"/>
      <c r="F16" s="447"/>
      <c r="G16" s="7"/>
      <c r="H16" s="25"/>
      <c r="I16" s="25"/>
      <c r="J16" s="25"/>
      <c r="K16" s="25"/>
      <c r="L16" s="25"/>
      <c r="M16" s="25"/>
      <c r="N16" s="25"/>
      <c r="O16" s="25"/>
      <c r="P16" s="25"/>
      <c r="Q16" s="25"/>
      <c r="R16" s="25"/>
      <c r="S16" s="25"/>
      <c r="T16" s="25"/>
      <c r="U16" s="25"/>
      <c r="V16" s="25"/>
      <c r="W16" s="25"/>
      <c r="X16" s="25"/>
      <c r="Y16" s="25"/>
      <c r="Z16" s="25"/>
      <c r="AA16" s="25"/>
    </row>
    <row r="17" spans="1:27" ht="22" customHeight="1">
      <c r="A17" s="25"/>
      <c r="B17" s="451" t="s">
        <v>11</v>
      </c>
      <c r="C17" s="452"/>
      <c r="D17" s="448" t="str">
        <f>IF('ANXE1a-Dépenses prévi'!C17:C17=0,"Veuillez renseigner cette information à l'annexe 1",'ANXE1a-Dépenses prévi'!C17:C17)</f>
        <v>Veuillez renseigner cette information à l'annexe 1</v>
      </c>
      <c r="E17" s="449"/>
      <c r="F17" s="450"/>
      <c r="G17" s="6"/>
      <c r="H17" s="25"/>
      <c r="I17" s="25"/>
      <c r="J17" s="25"/>
      <c r="K17" s="25"/>
      <c r="L17" s="25"/>
      <c r="M17" s="25"/>
      <c r="N17" s="25"/>
      <c r="O17" s="25"/>
      <c r="P17" s="25"/>
      <c r="Q17" s="25"/>
      <c r="R17" s="25"/>
      <c r="S17" s="25"/>
      <c r="T17" s="25"/>
      <c r="U17" s="25"/>
      <c r="V17" s="25"/>
      <c r="W17" s="25"/>
      <c r="X17" s="25"/>
      <c r="Y17" s="25"/>
      <c r="Z17" s="25"/>
      <c r="AA17" s="25"/>
    </row>
    <row r="18" spans="1:27" ht="13.5" customHeight="1">
      <c r="A18" s="25"/>
      <c r="B18" s="132"/>
      <c r="C18" s="132"/>
      <c r="D18" s="133"/>
      <c r="E18" s="133"/>
      <c r="F18" s="133"/>
      <c r="G18" s="9"/>
      <c r="H18" s="25"/>
      <c r="I18" s="25"/>
      <c r="J18" s="25"/>
      <c r="K18" s="25"/>
      <c r="L18" s="25"/>
      <c r="M18" s="25"/>
      <c r="N18" s="25"/>
      <c r="O18" s="25"/>
      <c r="P18" s="25"/>
      <c r="Q18" s="25"/>
      <c r="R18" s="25"/>
      <c r="S18" s="25"/>
      <c r="T18" s="25"/>
      <c r="U18" s="25"/>
      <c r="V18" s="25"/>
      <c r="W18" s="25"/>
      <c r="X18" s="25"/>
      <c r="Y18" s="25"/>
      <c r="Z18" s="25"/>
      <c r="AA18" s="25"/>
    </row>
    <row r="19" spans="1:27" ht="22" customHeight="1">
      <c r="A19" s="25"/>
      <c r="B19" s="447" t="s">
        <v>12</v>
      </c>
      <c r="C19" s="447"/>
      <c r="D19" s="447"/>
      <c r="E19" s="447"/>
      <c r="F19" s="447"/>
      <c r="G19" s="27"/>
      <c r="H19" s="25"/>
      <c r="I19" s="25"/>
      <c r="J19" s="25"/>
      <c r="K19" s="25"/>
      <c r="L19" s="25"/>
      <c r="M19" s="25"/>
      <c r="N19" s="25"/>
      <c r="O19" s="25"/>
      <c r="P19" s="25"/>
      <c r="Q19" s="25"/>
      <c r="R19" s="25"/>
      <c r="S19" s="25"/>
      <c r="T19" s="25"/>
      <c r="U19" s="25"/>
      <c r="V19" s="25"/>
      <c r="W19" s="25"/>
      <c r="X19" s="25"/>
      <c r="Y19" s="25"/>
      <c r="Z19" s="25"/>
      <c r="AA19" s="25"/>
    </row>
    <row r="20" spans="1:27" ht="22" customHeight="1">
      <c r="A20" s="25"/>
      <c r="B20" s="453" t="s">
        <v>9</v>
      </c>
      <c r="C20" s="454"/>
      <c r="D20" s="445" t="str">
        <f>IF('ANXE1a-Dépenses prévi'!C20:C20=0,"Veuillez renseigner cette information à l'annexe 1",'ANXE1a-Dépenses prévi'!C20:C20)</f>
        <v>Veuillez renseigner cette information à l'annexe 1</v>
      </c>
      <c r="E20" s="445"/>
      <c r="F20" s="445"/>
      <c r="G20" s="27"/>
      <c r="H20" s="25"/>
      <c r="I20" s="25"/>
      <c r="J20" s="25"/>
      <c r="K20" s="25"/>
      <c r="L20" s="25"/>
      <c r="M20" s="25"/>
      <c r="N20" s="25"/>
      <c r="O20" s="25"/>
      <c r="P20" s="25"/>
      <c r="Q20" s="25"/>
      <c r="R20" s="25"/>
      <c r="S20" s="25"/>
      <c r="T20" s="25"/>
      <c r="U20" s="25"/>
      <c r="V20" s="25"/>
      <c r="W20" s="25"/>
      <c r="X20" s="25"/>
      <c r="Y20" s="25"/>
      <c r="Z20" s="25"/>
      <c r="AA20" s="25"/>
    </row>
    <row r="21" spans="1:27">
      <c r="A21" s="25"/>
      <c r="B21" s="132"/>
      <c r="C21" s="132"/>
      <c r="D21" s="133"/>
      <c r="E21" s="133"/>
      <c r="F21" s="133"/>
      <c r="G21" s="9"/>
      <c r="H21" s="25"/>
      <c r="I21" s="25"/>
      <c r="J21" s="25"/>
      <c r="K21" s="25"/>
      <c r="L21" s="25"/>
      <c r="M21" s="25"/>
      <c r="N21" s="25"/>
      <c r="O21" s="25"/>
      <c r="P21" s="25"/>
      <c r="Q21" s="25"/>
      <c r="R21" s="25"/>
      <c r="S21" s="25"/>
      <c r="T21" s="25"/>
      <c r="U21" s="25"/>
      <c r="V21" s="25"/>
      <c r="W21" s="25"/>
      <c r="X21" s="25"/>
      <c r="Y21" s="25"/>
      <c r="Z21" s="25"/>
      <c r="AA21" s="25"/>
    </row>
    <row r="22" spans="1:27">
      <c r="A22" s="25"/>
      <c r="B22" s="82"/>
      <c r="C22" s="82"/>
      <c r="D22" s="82"/>
      <c r="E22" s="105"/>
      <c r="F22" s="82"/>
      <c r="G22" s="25"/>
      <c r="H22" s="25"/>
      <c r="I22" s="25"/>
      <c r="J22" s="25"/>
      <c r="K22" s="25"/>
      <c r="L22" s="25"/>
      <c r="M22" s="25"/>
      <c r="N22" s="25"/>
      <c r="O22" s="25"/>
      <c r="P22" s="25"/>
      <c r="Q22" s="25"/>
      <c r="R22" s="25"/>
      <c r="S22" s="25"/>
      <c r="T22" s="25"/>
      <c r="U22" s="25"/>
      <c r="V22" s="25"/>
      <c r="W22" s="25"/>
      <c r="X22" s="25"/>
      <c r="Y22" s="25"/>
      <c r="Z22" s="25"/>
      <c r="AA22" s="25"/>
    </row>
    <row r="23" spans="1:27" ht="29.15" customHeight="1">
      <c r="A23" s="25"/>
      <c r="B23" s="455" t="s">
        <v>13</v>
      </c>
      <c r="C23" s="456"/>
      <c r="D23" s="74">
        <f>'ANXE1a-Dépenses prévi'!F184</f>
        <v>0</v>
      </c>
      <c r="E23" s="134" t="str">
        <f>IF(D23&lt;925000,"","Attention : l'opération est soumise à un plafond d'aides publique de 925 000€")</f>
        <v/>
      </c>
      <c r="F23" s="131"/>
      <c r="G23" s="6"/>
      <c r="H23" s="25"/>
      <c r="I23" s="25"/>
      <c r="J23" s="25"/>
      <c r="K23" s="25"/>
      <c r="L23" s="25"/>
      <c r="M23" s="25"/>
      <c r="N23" s="25"/>
      <c r="O23" s="25"/>
      <c r="P23" s="25"/>
      <c r="Q23" s="25"/>
      <c r="R23" s="25"/>
      <c r="S23" s="25"/>
      <c r="T23" s="25"/>
      <c r="U23" s="25"/>
      <c r="V23" s="25"/>
      <c r="W23" s="25"/>
      <c r="X23" s="25"/>
      <c r="Y23" s="25"/>
      <c r="Z23" s="25"/>
      <c r="AA23" s="25"/>
    </row>
    <row r="24" spans="1:27" ht="22" customHeight="1">
      <c r="A24" s="25"/>
      <c r="B24" s="135" t="s">
        <v>14</v>
      </c>
      <c r="C24" s="135"/>
      <c r="D24" s="89"/>
      <c r="E24" s="92"/>
      <c r="F24" s="92"/>
      <c r="G24" s="11"/>
      <c r="H24" s="25"/>
      <c r="I24" s="25"/>
      <c r="J24" s="25"/>
      <c r="K24" s="25"/>
      <c r="L24" s="25"/>
      <c r="M24" s="25"/>
      <c r="N24" s="25"/>
      <c r="O24" s="25"/>
      <c r="P24" s="25"/>
      <c r="Q24" s="25"/>
      <c r="R24" s="25"/>
      <c r="S24" s="25"/>
      <c r="T24" s="25"/>
      <c r="U24" s="25"/>
      <c r="V24" s="25"/>
      <c r="W24" s="25"/>
      <c r="X24" s="25"/>
      <c r="Y24" s="25"/>
      <c r="Z24" s="25"/>
      <c r="AA24" s="25"/>
    </row>
    <row r="25" spans="1:27">
      <c r="A25" s="25"/>
      <c r="B25" s="82"/>
      <c r="C25" s="82"/>
      <c r="D25" s="82"/>
      <c r="E25" s="105"/>
      <c r="F25" s="82"/>
      <c r="G25" s="25"/>
      <c r="H25" s="25"/>
      <c r="I25" s="25"/>
      <c r="J25" s="25"/>
      <c r="K25" s="25"/>
      <c r="L25" s="25"/>
      <c r="M25" s="25"/>
      <c r="N25" s="25"/>
      <c r="O25" s="25"/>
      <c r="P25" s="25"/>
      <c r="Q25" s="25"/>
      <c r="R25" s="25"/>
      <c r="S25" s="25"/>
      <c r="T25" s="25"/>
      <c r="U25" s="25"/>
      <c r="V25" s="25"/>
      <c r="W25" s="25"/>
      <c r="X25" s="25"/>
      <c r="Y25" s="25"/>
      <c r="Z25" s="25"/>
      <c r="AA25" s="25"/>
    </row>
    <row r="26" spans="1:27" ht="29.5" customHeight="1">
      <c r="A26" s="25"/>
      <c r="B26" s="446" t="s">
        <v>290</v>
      </c>
      <c r="C26" s="446"/>
      <c r="D26" s="446"/>
      <c r="E26" s="446"/>
      <c r="F26" s="446"/>
      <c r="G26" s="2"/>
      <c r="H26" s="25"/>
      <c r="I26" s="25"/>
      <c r="J26" s="25"/>
      <c r="K26" s="25"/>
      <c r="L26" s="25"/>
      <c r="M26" s="25"/>
      <c r="N26" s="25"/>
      <c r="O26" s="25"/>
      <c r="P26" s="25"/>
      <c r="Q26" s="25"/>
      <c r="R26" s="25"/>
      <c r="S26" s="25"/>
      <c r="T26" s="25"/>
      <c r="U26" s="25"/>
      <c r="V26" s="25"/>
      <c r="W26" s="25"/>
      <c r="X26" s="25"/>
      <c r="Y26" s="25"/>
      <c r="Z26" s="25"/>
      <c r="AA26" s="25"/>
    </row>
    <row r="27" spans="1:27">
      <c r="A27" s="25"/>
      <c r="B27" s="82"/>
      <c r="C27" s="82"/>
      <c r="D27" s="82"/>
      <c r="E27" s="105"/>
      <c r="F27" s="82"/>
      <c r="G27" s="25"/>
      <c r="H27" s="25"/>
      <c r="I27" s="25"/>
      <c r="J27" s="25"/>
      <c r="K27" s="25"/>
      <c r="L27" s="25"/>
      <c r="M27" s="25"/>
      <c r="N27" s="25"/>
      <c r="O27" s="25"/>
      <c r="P27" s="25"/>
      <c r="Q27" s="25"/>
      <c r="R27" s="25"/>
      <c r="S27" s="25"/>
      <c r="T27" s="25"/>
      <c r="U27" s="25"/>
      <c r="V27" s="25"/>
      <c r="W27" s="25"/>
      <c r="X27" s="25"/>
      <c r="Y27" s="25"/>
      <c r="Z27" s="25"/>
      <c r="AA27" s="25"/>
    </row>
    <row r="28" spans="1:27" s="29" customFormat="1" ht="14.5" customHeight="1">
      <c r="A28" s="30"/>
      <c r="B28" s="274"/>
      <c r="C28" s="274"/>
      <c r="D28" s="275"/>
      <c r="E28" s="271"/>
      <c r="F28" s="267"/>
      <c r="G28" s="30"/>
      <c r="H28" s="30"/>
      <c r="I28" s="30"/>
      <c r="J28" s="30"/>
      <c r="K28" s="30"/>
      <c r="L28" s="30"/>
      <c r="M28" s="30"/>
      <c r="N28" s="30"/>
      <c r="O28" s="30"/>
      <c r="P28" s="30"/>
      <c r="Q28" s="30"/>
      <c r="R28" s="30"/>
      <c r="S28" s="30"/>
      <c r="T28" s="30"/>
      <c r="U28" s="30"/>
      <c r="V28" s="30"/>
      <c r="W28" s="30"/>
      <c r="X28" s="30"/>
      <c r="Y28" s="30"/>
      <c r="Z28" s="30"/>
      <c r="AA28" s="30"/>
    </row>
    <row r="29" spans="1:27" s="29" customFormat="1" ht="30" customHeight="1">
      <c r="A29" s="30"/>
      <c r="B29" s="591"/>
      <c r="C29" s="590" t="s">
        <v>321</v>
      </c>
      <c r="D29" s="429"/>
      <c r="E29" s="429"/>
      <c r="F29" s="267"/>
      <c r="G29" s="30"/>
      <c r="H29" s="30"/>
      <c r="I29" s="30"/>
      <c r="J29" s="30"/>
      <c r="K29" s="30"/>
      <c r="L29" s="30"/>
      <c r="M29" s="30"/>
      <c r="N29" s="30"/>
      <c r="O29" s="30"/>
      <c r="P29" s="30"/>
      <c r="Q29" s="30"/>
      <c r="R29" s="30"/>
      <c r="S29" s="30"/>
      <c r="T29" s="30"/>
      <c r="U29" s="30"/>
      <c r="V29" s="30"/>
      <c r="W29" s="30"/>
      <c r="X29" s="30"/>
      <c r="Y29" s="30"/>
      <c r="Z29" s="30"/>
      <c r="AA29" s="30"/>
    </row>
    <row r="30" spans="1:27" s="29" customFormat="1" ht="72.5">
      <c r="A30" s="30"/>
      <c r="B30" s="592"/>
      <c r="C30" s="595" t="s">
        <v>431</v>
      </c>
      <c r="D30" s="276">
        <v>0.8</v>
      </c>
      <c r="E30" s="593" t="s">
        <v>433</v>
      </c>
      <c r="F30" s="267"/>
      <c r="G30" s="30"/>
      <c r="H30" s="30"/>
      <c r="I30" s="30"/>
      <c r="J30" s="30"/>
      <c r="K30" s="30"/>
      <c r="L30" s="30"/>
      <c r="M30" s="30"/>
      <c r="N30" s="30"/>
      <c r="O30" s="30"/>
      <c r="P30" s="30"/>
      <c r="Q30" s="30"/>
      <c r="R30" s="30"/>
      <c r="S30" s="30"/>
      <c r="T30" s="30"/>
      <c r="U30" s="30"/>
      <c r="V30" s="30"/>
      <c r="W30" s="30"/>
      <c r="X30" s="30"/>
      <c r="Y30" s="30"/>
      <c r="Z30" s="30"/>
      <c r="AA30" s="30"/>
    </row>
    <row r="31" spans="1:27" s="29" customFormat="1" ht="42.5" customHeight="1">
      <c r="A31" s="30"/>
      <c r="B31" s="592"/>
      <c r="C31" s="595" t="s">
        <v>432</v>
      </c>
      <c r="D31" s="276">
        <v>0.75</v>
      </c>
      <c r="E31" s="594"/>
      <c r="F31" s="267"/>
      <c r="G31" s="30"/>
      <c r="H31" s="30"/>
      <c r="I31" s="30"/>
      <c r="J31" s="30"/>
      <c r="K31" s="30"/>
      <c r="L31" s="30"/>
      <c r="M31" s="30"/>
      <c r="N31" s="30"/>
      <c r="O31" s="30"/>
      <c r="P31" s="30"/>
      <c r="Q31" s="30"/>
      <c r="R31" s="30"/>
      <c r="S31" s="30"/>
      <c r="T31" s="30"/>
      <c r="U31" s="30"/>
      <c r="V31" s="30"/>
      <c r="W31" s="30"/>
      <c r="X31" s="30"/>
      <c r="Y31" s="30"/>
      <c r="Z31" s="30"/>
      <c r="AA31" s="30"/>
    </row>
    <row r="32" spans="1:27" s="29" customFormat="1" ht="30" customHeight="1">
      <c r="A32" s="30"/>
      <c r="B32" s="592"/>
      <c r="C32" s="590" t="s">
        <v>322</v>
      </c>
      <c r="D32" s="429"/>
      <c r="E32" s="429"/>
      <c r="F32" s="267"/>
      <c r="G32" s="30"/>
      <c r="H32" s="30"/>
      <c r="I32" s="30"/>
      <c r="J32" s="30"/>
      <c r="K32" s="30"/>
      <c r="L32" s="30"/>
      <c r="M32" s="30"/>
      <c r="N32" s="30"/>
      <c r="O32" s="30"/>
      <c r="P32" s="30"/>
      <c r="Q32" s="30"/>
      <c r="R32" s="30"/>
      <c r="S32" s="30"/>
      <c r="T32" s="30"/>
      <c r="U32" s="30"/>
      <c r="V32" s="30"/>
      <c r="W32" s="30"/>
      <c r="X32" s="30"/>
      <c r="Y32" s="30"/>
      <c r="Z32" s="30"/>
      <c r="AA32" s="30"/>
    </row>
    <row r="33" spans="1:27" s="29" customFormat="1" ht="30" customHeight="1">
      <c r="A33" s="30"/>
      <c r="B33" s="592"/>
      <c r="C33" s="596" t="s">
        <v>323</v>
      </c>
      <c r="D33" s="276">
        <v>0.75</v>
      </c>
      <c r="E33" s="270" t="s">
        <v>147</v>
      </c>
      <c r="F33" s="267"/>
      <c r="G33" s="30"/>
      <c r="H33" s="30"/>
      <c r="I33" s="30"/>
      <c r="J33" s="30"/>
      <c r="K33" s="30"/>
      <c r="L33" s="30"/>
      <c r="M33" s="30"/>
      <c r="N33" s="30"/>
      <c r="O33" s="30"/>
      <c r="P33" s="30"/>
      <c r="Q33" s="30"/>
      <c r="R33" s="30"/>
      <c r="S33" s="30"/>
      <c r="T33" s="30"/>
      <c r="U33" s="30"/>
      <c r="V33" s="30"/>
      <c r="W33" s="30"/>
      <c r="X33" s="30"/>
      <c r="Y33" s="30"/>
      <c r="Z33" s="30"/>
      <c r="AA33" s="30"/>
    </row>
    <row r="34" spans="1:27" s="29" customFormat="1" ht="30" customHeight="1">
      <c r="A34" s="30"/>
      <c r="B34" s="592"/>
      <c r="C34" s="597"/>
      <c r="D34" s="276">
        <v>0.65</v>
      </c>
      <c r="E34" s="269" t="s">
        <v>148</v>
      </c>
      <c r="F34" s="267"/>
      <c r="G34" s="30"/>
      <c r="H34" s="30"/>
      <c r="I34" s="30"/>
      <c r="J34" s="30"/>
      <c r="K34" s="30"/>
      <c r="L34" s="30"/>
      <c r="M34" s="30"/>
      <c r="N34" s="30"/>
      <c r="O34" s="30"/>
      <c r="P34" s="30"/>
      <c r="Q34" s="30"/>
      <c r="R34" s="30"/>
      <c r="S34" s="30"/>
      <c r="T34" s="30"/>
      <c r="U34" s="30"/>
      <c r="V34" s="30"/>
      <c r="W34" s="30"/>
      <c r="X34" s="30"/>
      <c r="Y34" s="30"/>
      <c r="Z34" s="30"/>
      <c r="AA34" s="30"/>
    </row>
    <row r="35" spans="1:27" s="29" customFormat="1" ht="30" customHeight="1">
      <c r="A35" s="30"/>
      <c r="B35" s="592"/>
      <c r="C35" s="596" t="s">
        <v>324</v>
      </c>
      <c r="D35" s="276">
        <v>0.6</v>
      </c>
      <c r="E35" s="270" t="s">
        <v>149</v>
      </c>
      <c r="F35" s="267"/>
      <c r="G35" s="30"/>
      <c r="H35" s="30"/>
      <c r="I35" s="30"/>
      <c r="J35" s="30"/>
      <c r="K35" s="30"/>
      <c r="L35" s="30"/>
      <c r="M35" s="30"/>
      <c r="N35" s="30"/>
      <c r="O35" s="30"/>
      <c r="P35" s="30"/>
      <c r="Q35" s="30"/>
      <c r="R35" s="30"/>
      <c r="S35" s="30"/>
      <c r="T35" s="30"/>
      <c r="U35" s="30"/>
      <c r="V35" s="30"/>
      <c r="W35" s="30"/>
      <c r="X35" s="30"/>
      <c r="Y35" s="30"/>
      <c r="Z35" s="30"/>
      <c r="AA35" s="30"/>
    </row>
    <row r="36" spans="1:27" s="29" customFormat="1" ht="30" customHeight="1">
      <c r="A36" s="30"/>
      <c r="B36" s="592"/>
      <c r="C36" s="597"/>
      <c r="D36" s="276">
        <v>0.5</v>
      </c>
      <c r="E36" s="269" t="s">
        <v>150</v>
      </c>
      <c r="F36" s="267"/>
      <c r="G36" s="30"/>
      <c r="H36" s="30"/>
      <c r="I36" s="30"/>
      <c r="J36" s="30"/>
      <c r="K36" s="30"/>
      <c r="L36" s="30"/>
      <c r="M36" s="30"/>
      <c r="N36" s="30"/>
      <c r="O36" s="30"/>
      <c r="P36" s="30"/>
      <c r="Q36" s="30"/>
      <c r="R36" s="30"/>
      <c r="S36" s="30"/>
      <c r="T36" s="30"/>
      <c r="U36" s="30"/>
      <c r="V36" s="30"/>
      <c r="W36" s="30"/>
      <c r="X36" s="30"/>
      <c r="Y36" s="30"/>
      <c r="Z36" s="30"/>
      <c r="AA36" s="30"/>
    </row>
    <row r="37" spans="1:27" s="29" customFormat="1" ht="30" customHeight="1">
      <c r="A37" s="30"/>
      <c r="B37" s="592"/>
      <c r="C37" s="597"/>
      <c r="D37" s="276">
        <v>0.4</v>
      </c>
      <c r="E37" s="269" t="s">
        <v>148</v>
      </c>
      <c r="F37" s="118"/>
      <c r="G37" s="30"/>
      <c r="H37" s="30"/>
      <c r="I37" s="30"/>
      <c r="J37" s="30"/>
      <c r="K37" s="30"/>
      <c r="L37" s="30"/>
      <c r="M37" s="30"/>
      <c r="N37" s="30"/>
      <c r="O37" s="30"/>
      <c r="P37" s="30"/>
      <c r="Q37" s="30"/>
      <c r="R37" s="30"/>
      <c r="S37" s="30"/>
      <c r="T37" s="30"/>
      <c r="U37" s="30"/>
      <c r="V37" s="30"/>
      <c r="W37" s="30"/>
      <c r="X37" s="30"/>
      <c r="Y37" s="30"/>
      <c r="Z37" s="30"/>
      <c r="AA37" s="30"/>
    </row>
    <row r="38" spans="1:27" s="29" customFormat="1" ht="14.15" customHeight="1">
      <c r="A38" s="30"/>
      <c r="B38" s="82"/>
      <c r="C38" s="82"/>
      <c r="D38" s="25"/>
      <c r="E38" s="82"/>
      <c r="F38" s="105"/>
      <c r="G38" s="30"/>
      <c r="H38" s="30"/>
      <c r="I38" s="30"/>
      <c r="J38" s="30"/>
      <c r="K38" s="30"/>
      <c r="L38" s="30"/>
      <c r="M38" s="30"/>
      <c r="N38" s="30"/>
      <c r="O38" s="30"/>
      <c r="P38" s="30"/>
      <c r="Q38" s="30"/>
      <c r="R38" s="30"/>
      <c r="S38" s="30"/>
      <c r="T38" s="30"/>
      <c r="U38" s="30"/>
      <c r="V38" s="30"/>
      <c r="W38" s="30"/>
      <c r="X38" s="30"/>
      <c r="Y38" s="30"/>
      <c r="Z38" s="30"/>
      <c r="AA38" s="30"/>
    </row>
    <row r="39" spans="1:27" ht="14.5" customHeight="1" thickBot="1">
      <c r="A39" s="25"/>
      <c r="B39" s="82"/>
      <c r="C39" s="82"/>
      <c r="E39" s="82"/>
      <c r="F39" s="105"/>
      <c r="H39" s="25"/>
      <c r="I39" s="25"/>
      <c r="J39" s="25"/>
      <c r="K39" s="25"/>
      <c r="L39" s="25"/>
      <c r="M39" s="25"/>
      <c r="N39" s="25"/>
      <c r="O39" s="25"/>
      <c r="P39" s="25"/>
      <c r="Q39" s="25"/>
      <c r="R39" s="25"/>
      <c r="S39" s="25"/>
      <c r="T39" s="25"/>
      <c r="U39" s="25"/>
      <c r="V39" s="25"/>
      <c r="W39" s="25"/>
      <c r="X39" s="25"/>
      <c r="Y39" s="25"/>
      <c r="Z39" s="25"/>
      <c r="AA39" s="25"/>
    </row>
    <row r="40" spans="1:27" s="29" customFormat="1" ht="34.5" customHeight="1" thickBot="1">
      <c r="A40" s="30"/>
      <c r="B40" s="457" t="s">
        <v>281</v>
      </c>
      <c r="C40" s="458"/>
      <c r="D40" s="34">
        <v>0.8</v>
      </c>
      <c r="E40" s="119" t="s">
        <v>15</v>
      </c>
      <c r="F40" s="105"/>
      <c r="G40" s="30"/>
      <c r="H40" s="30"/>
      <c r="I40" s="30"/>
      <c r="J40" s="30"/>
      <c r="K40" s="30"/>
      <c r="L40" s="30"/>
      <c r="M40" s="30"/>
      <c r="N40" s="30"/>
      <c r="O40" s="30"/>
      <c r="P40" s="30"/>
      <c r="Q40" s="30"/>
      <c r="R40" s="30"/>
      <c r="S40" s="30"/>
      <c r="T40" s="30"/>
      <c r="U40" s="30"/>
      <c r="V40" s="30"/>
      <c r="W40" s="30"/>
      <c r="X40" s="30"/>
      <c r="Y40" s="30"/>
      <c r="Z40" s="30"/>
      <c r="AA40" s="30"/>
    </row>
    <row r="41" spans="1:27">
      <c r="A41" s="82"/>
      <c r="B41" s="82"/>
      <c r="C41" s="82"/>
      <c r="D41" s="82"/>
      <c r="E41" s="105"/>
      <c r="F41" s="82"/>
      <c r="G41" s="82"/>
      <c r="H41" s="25"/>
      <c r="I41" s="25"/>
      <c r="J41" s="25"/>
      <c r="K41" s="25"/>
      <c r="L41" s="25"/>
      <c r="M41" s="25"/>
      <c r="N41" s="25"/>
      <c r="O41" s="25"/>
      <c r="P41" s="25"/>
      <c r="Q41" s="25"/>
      <c r="R41" s="25"/>
      <c r="S41" s="25"/>
      <c r="T41" s="25"/>
      <c r="U41" s="25"/>
      <c r="V41" s="25"/>
      <c r="W41" s="25"/>
      <c r="X41" s="25"/>
      <c r="Y41" s="25"/>
      <c r="Z41" s="25"/>
      <c r="AA41" s="25"/>
    </row>
    <row r="42" spans="1:27">
      <c r="A42" s="82"/>
      <c r="B42" s="106"/>
      <c r="C42" s="106"/>
      <c r="D42" s="279">
        <f>ROUND(D23*D40,2)</f>
        <v>0</v>
      </c>
      <c r="E42" s="107"/>
      <c r="F42" s="89"/>
      <c r="G42" s="89"/>
      <c r="H42" s="25"/>
      <c r="I42" s="25"/>
      <c r="J42" s="25"/>
      <c r="K42" s="25"/>
      <c r="L42" s="25"/>
      <c r="M42" s="25"/>
      <c r="N42" s="25"/>
      <c r="O42" s="25"/>
      <c r="P42" s="25"/>
      <c r="Q42" s="25"/>
      <c r="R42" s="25"/>
      <c r="S42" s="25"/>
      <c r="T42" s="25"/>
      <c r="U42" s="25"/>
      <c r="V42" s="25"/>
      <c r="W42" s="25"/>
      <c r="X42" s="25"/>
      <c r="Y42" s="25"/>
      <c r="Z42" s="25"/>
      <c r="AA42" s="25"/>
    </row>
    <row r="43" spans="1:27" ht="25" customHeight="1">
      <c r="A43" s="82"/>
      <c r="B43" s="427" t="s">
        <v>145</v>
      </c>
      <c r="C43" s="413"/>
      <c r="D43" s="108">
        <v>0.7</v>
      </c>
      <c r="E43" s="89"/>
      <c r="F43" s="92"/>
      <c r="G43" s="92"/>
      <c r="H43" s="25"/>
      <c r="I43" s="25"/>
      <c r="J43" s="25"/>
      <c r="K43" s="25"/>
      <c r="L43" s="25"/>
      <c r="M43" s="25"/>
      <c r="N43" s="25"/>
      <c r="O43" s="25"/>
      <c r="P43" s="25"/>
      <c r="Q43" s="25"/>
      <c r="R43" s="25"/>
      <c r="S43" s="25"/>
      <c r="T43" s="25"/>
      <c r="U43" s="25"/>
      <c r="V43" s="25"/>
      <c r="W43" s="25"/>
      <c r="X43" s="25"/>
      <c r="Y43" s="25"/>
      <c r="Z43" s="25"/>
      <c r="AA43" s="25"/>
    </row>
    <row r="44" spans="1:27" ht="25" customHeight="1">
      <c r="A44" s="82"/>
      <c r="B44" s="427" t="s">
        <v>151</v>
      </c>
      <c r="C44" s="413"/>
      <c r="D44" s="108">
        <v>0.3</v>
      </c>
      <c r="E44" s="109"/>
      <c r="F44" s="110"/>
      <c r="G44" s="92"/>
      <c r="H44" s="25"/>
      <c r="I44" s="25"/>
      <c r="J44" s="25"/>
      <c r="K44" s="25"/>
      <c r="L44" s="25"/>
      <c r="M44" s="25"/>
      <c r="N44" s="25"/>
      <c r="O44" s="25"/>
      <c r="P44" s="25"/>
      <c r="Q44" s="25"/>
      <c r="R44" s="25"/>
      <c r="S44" s="25"/>
      <c r="T44" s="25"/>
      <c r="U44" s="25"/>
      <c r="V44" s="25"/>
      <c r="W44" s="25"/>
      <c r="X44" s="25"/>
      <c r="Y44" s="25"/>
      <c r="Z44" s="25"/>
      <c r="AA44" s="25"/>
    </row>
    <row r="45" spans="1:27" ht="25" customHeight="1">
      <c r="A45" s="82"/>
      <c r="B45" s="111"/>
      <c r="C45" s="111"/>
      <c r="D45" s="112"/>
      <c r="E45" s="71"/>
      <c r="F45" s="92"/>
      <c r="G45" s="92"/>
      <c r="H45" s="25"/>
      <c r="I45" s="25"/>
      <c r="J45" s="25"/>
      <c r="K45" s="25"/>
      <c r="L45" s="25"/>
      <c r="M45" s="25"/>
      <c r="N45" s="25"/>
      <c r="O45" s="25"/>
      <c r="P45" s="25"/>
      <c r="Q45" s="25"/>
      <c r="R45" s="25"/>
      <c r="S45" s="25"/>
      <c r="T45" s="25"/>
      <c r="U45" s="25"/>
      <c r="V45" s="25"/>
      <c r="W45" s="25"/>
      <c r="X45" s="25"/>
      <c r="Y45" s="25"/>
      <c r="Z45" s="25"/>
      <c r="AA45" s="25"/>
    </row>
    <row r="46" spans="1:27" ht="17" customHeight="1">
      <c r="A46" s="82"/>
      <c r="B46" s="427" t="s">
        <v>16</v>
      </c>
      <c r="C46" s="413"/>
      <c r="D46" s="443">
        <f>IF(D42&gt;1000000,"1000 000€",D42)</f>
        <v>0</v>
      </c>
      <c r="E46" s="292"/>
      <c r="F46" s="89"/>
      <c r="G46" s="92"/>
      <c r="H46" s="25"/>
      <c r="I46" s="25"/>
      <c r="J46" s="25"/>
      <c r="K46" s="25"/>
      <c r="L46" s="25"/>
      <c r="M46" s="25"/>
      <c r="N46" s="25"/>
      <c r="O46" s="25"/>
      <c r="P46" s="25"/>
      <c r="Q46" s="25"/>
      <c r="R46" s="25"/>
      <c r="S46" s="25"/>
      <c r="T46" s="25"/>
      <c r="U46" s="25"/>
      <c r="V46" s="25"/>
      <c r="W46" s="25"/>
      <c r="X46" s="25"/>
      <c r="Y46" s="25"/>
      <c r="Z46" s="25"/>
      <c r="AA46" s="25"/>
    </row>
    <row r="47" spans="1:27" ht="18.5" customHeight="1">
      <c r="A47" s="82"/>
      <c r="B47" s="428"/>
      <c r="C47" s="413"/>
      <c r="D47" s="444"/>
      <c r="E47" s="292" t="str">
        <f>IF(D46&gt;925000,"Attention, l'opération est soumise à un plafond d'aides publiques de 925000€","")</f>
        <v/>
      </c>
      <c r="F47" s="89"/>
      <c r="G47" s="92"/>
      <c r="H47" s="25"/>
      <c r="I47" s="25"/>
      <c r="J47" s="25"/>
      <c r="K47" s="25"/>
      <c r="L47" s="25"/>
      <c r="M47" s="25"/>
      <c r="N47" s="25"/>
      <c r="O47" s="25"/>
      <c r="P47" s="25"/>
      <c r="Q47" s="25"/>
      <c r="R47" s="25"/>
      <c r="S47" s="25"/>
      <c r="T47" s="25"/>
      <c r="U47" s="25"/>
      <c r="V47" s="25"/>
      <c r="W47" s="25"/>
      <c r="X47" s="25"/>
      <c r="Y47" s="25"/>
      <c r="Z47" s="25"/>
      <c r="AA47" s="25"/>
    </row>
    <row r="48" spans="1:27" ht="29.5" customHeight="1">
      <c r="A48" s="82"/>
      <c r="B48" s="427" t="s">
        <v>167</v>
      </c>
      <c r="C48" s="413"/>
      <c r="D48" s="75">
        <f>ROUND(D46*D43,2)</f>
        <v>0</v>
      </c>
      <c r="E48" s="293"/>
      <c r="F48" s="89"/>
      <c r="G48" s="92"/>
      <c r="H48" s="25"/>
      <c r="I48" s="25"/>
      <c r="J48" s="25"/>
      <c r="K48" s="25"/>
      <c r="L48" s="25"/>
      <c r="M48" s="25"/>
      <c r="N48" s="25"/>
      <c r="O48" s="25"/>
      <c r="P48" s="25"/>
      <c r="Q48" s="25"/>
      <c r="R48" s="25"/>
      <c r="S48" s="25"/>
      <c r="T48" s="25"/>
      <c r="U48" s="25"/>
      <c r="V48" s="25"/>
      <c r="W48" s="25"/>
      <c r="X48" s="25"/>
      <c r="Y48" s="25"/>
      <c r="Z48" s="25"/>
      <c r="AA48" s="25"/>
    </row>
    <row r="49" spans="1:27" ht="14.5">
      <c r="A49" s="82"/>
      <c r="B49" s="113" t="s">
        <v>17</v>
      </c>
      <c r="C49" s="113"/>
      <c r="D49" s="114"/>
      <c r="E49" s="92"/>
      <c r="F49" s="92"/>
      <c r="G49" s="92"/>
      <c r="H49" s="25"/>
      <c r="I49" s="25"/>
      <c r="J49" s="25"/>
      <c r="K49" s="25"/>
      <c r="L49" s="25"/>
      <c r="M49" s="25"/>
      <c r="N49" s="25"/>
      <c r="O49" s="25"/>
      <c r="P49" s="25"/>
      <c r="Q49" s="25"/>
      <c r="R49" s="25"/>
      <c r="S49" s="25"/>
      <c r="T49" s="25"/>
      <c r="U49" s="25"/>
      <c r="V49" s="25"/>
      <c r="W49" s="25"/>
      <c r="X49" s="25"/>
      <c r="Y49" s="25"/>
      <c r="Z49" s="25"/>
      <c r="AA49" s="25"/>
    </row>
    <row r="50" spans="1:27" ht="31.5" customHeight="1">
      <c r="A50" s="82"/>
      <c r="B50" s="427" t="s">
        <v>162</v>
      </c>
      <c r="C50" s="413"/>
      <c r="D50" s="75">
        <f>ROUND(D46-D48-D60,2)</f>
        <v>0</v>
      </c>
      <c r="E50" s="294" t="str">
        <f>IF(D50&lt;0,"Ce montant ne peut pas être négatif. Les financement publics obtenus/demandés sont trop élevés.","")</f>
        <v/>
      </c>
      <c r="F50" s="92"/>
      <c r="G50" s="92"/>
      <c r="H50" s="25"/>
      <c r="I50" s="25"/>
      <c r="J50" s="25"/>
      <c r="K50" s="25"/>
      <c r="L50" s="25"/>
      <c r="M50" s="25"/>
      <c r="N50" s="25"/>
      <c r="O50" s="25"/>
      <c r="P50" s="25"/>
      <c r="Q50" s="25"/>
      <c r="R50" s="25"/>
      <c r="S50" s="25"/>
      <c r="T50" s="25"/>
      <c r="U50" s="25"/>
      <c r="V50" s="25"/>
      <c r="W50" s="25"/>
      <c r="X50" s="25"/>
      <c r="Y50" s="25"/>
      <c r="Z50" s="25"/>
      <c r="AA50" s="25"/>
    </row>
    <row r="51" spans="1:27">
      <c r="A51" s="82"/>
      <c r="B51" s="115"/>
      <c r="C51" s="115"/>
      <c r="D51" s="116"/>
      <c r="E51" s="92"/>
      <c r="F51" s="92"/>
      <c r="G51" s="92"/>
      <c r="H51" s="25"/>
      <c r="I51" s="25"/>
      <c r="J51" s="25"/>
      <c r="K51" s="25"/>
      <c r="L51" s="25"/>
      <c r="M51" s="25"/>
      <c r="N51" s="25"/>
      <c r="O51" s="25"/>
      <c r="P51" s="25"/>
      <c r="Q51" s="25"/>
      <c r="R51" s="25"/>
      <c r="S51" s="25"/>
      <c r="T51" s="25"/>
      <c r="U51" s="25"/>
      <c r="V51" s="25"/>
      <c r="W51" s="25"/>
      <c r="X51" s="25"/>
      <c r="Y51" s="25"/>
      <c r="Z51" s="25"/>
      <c r="AA51" s="25"/>
    </row>
    <row r="52" spans="1:27">
      <c r="A52" s="82"/>
      <c r="B52" s="115"/>
      <c r="C52" s="115"/>
      <c r="D52" s="116"/>
      <c r="E52" s="92"/>
      <c r="F52" s="92"/>
      <c r="G52" s="92"/>
      <c r="H52" s="25"/>
      <c r="I52" s="25"/>
      <c r="J52" s="25"/>
      <c r="K52" s="25"/>
      <c r="L52" s="25"/>
      <c r="M52" s="25"/>
      <c r="N52" s="25"/>
      <c r="O52" s="25"/>
      <c r="P52" s="25"/>
      <c r="Q52" s="25"/>
      <c r="R52" s="25"/>
      <c r="S52" s="25"/>
      <c r="T52" s="25"/>
      <c r="U52" s="25"/>
      <c r="V52" s="25"/>
      <c r="W52" s="25"/>
      <c r="X52" s="25"/>
      <c r="Y52" s="25"/>
      <c r="Z52" s="25"/>
      <c r="AA52" s="25"/>
    </row>
    <row r="53" spans="1:27" ht="15.5">
      <c r="A53" s="82"/>
      <c r="B53" s="85" t="s">
        <v>18</v>
      </c>
      <c r="C53" s="85"/>
      <c r="D53" s="85"/>
      <c r="E53" s="85"/>
      <c r="F53" s="85"/>
      <c r="G53" s="92"/>
      <c r="H53" s="25"/>
      <c r="I53" s="25"/>
      <c r="J53" s="25"/>
      <c r="K53" s="25"/>
      <c r="L53" s="25"/>
      <c r="M53" s="25"/>
      <c r="N53" s="25"/>
      <c r="O53" s="25"/>
      <c r="P53" s="25"/>
      <c r="Q53" s="25"/>
      <c r="R53" s="25"/>
      <c r="S53" s="25"/>
      <c r="T53" s="25"/>
      <c r="U53" s="25"/>
      <c r="V53" s="25"/>
      <c r="W53" s="25"/>
      <c r="X53" s="25"/>
      <c r="Y53" s="25"/>
      <c r="Z53" s="25"/>
      <c r="AA53" s="25"/>
    </row>
    <row r="54" spans="1:27" ht="43.5">
      <c r="A54" s="82"/>
      <c r="B54" s="393" t="s">
        <v>137</v>
      </c>
      <c r="C54" s="426"/>
      <c r="D54" s="265" t="s">
        <v>138</v>
      </c>
      <c r="E54" s="265" t="s">
        <v>139</v>
      </c>
      <c r="F54" s="265" t="s">
        <v>19</v>
      </c>
      <c r="G54" s="89"/>
      <c r="H54" s="25"/>
      <c r="I54" s="25"/>
      <c r="J54" s="25"/>
      <c r="K54" s="25"/>
      <c r="L54" s="25"/>
      <c r="M54" s="25"/>
      <c r="N54" s="25"/>
      <c r="O54" s="25"/>
      <c r="P54" s="25"/>
      <c r="Q54" s="25"/>
      <c r="R54" s="25"/>
      <c r="S54" s="25"/>
      <c r="T54" s="25"/>
      <c r="U54" s="25"/>
      <c r="V54" s="25"/>
      <c r="W54" s="25"/>
      <c r="X54" s="25"/>
      <c r="Y54" s="25"/>
      <c r="Z54" s="25"/>
      <c r="AA54" s="25"/>
    </row>
    <row r="55" spans="1:27" ht="20.149999999999999" customHeight="1">
      <c r="A55" s="25"/>
      <c r="B55" s="414"/>
      <c r="C55" s="415"/>
      <c r="D55" s="35"/>
      <c r="E55" s="36"/>
      <c r="F55" s="104" t="str">
        <f t="shared" ref="F55:F59" si="0">IF(D55=0,"",D55/($D$58+$D$48))</f>
        <v/>
      </c>
      <c r="G55" s="13" t="s">
        <v>20</v>
      </c>
      <c r="H55" s="25"/>
      <c r="I55" s="25"/>
      <c r="J55" s="25"/>
      <c r="K55" s="25"/>
      <c r="L55" s="25"/>
      <c r="M55" s="25"/>
      <c r="N55" s="25"/>
      <c r="O55" s="25"/>
      <c r="P55" s="25"/>
      <c r="Q55" s="25"/>
      <c r="R55" s="25"/>
      <c r="S55" s="25"/>
      <c r="T55" s="25"/>
      <c r="U55" s="25"/>
      <c r="V55" s="25"/>
      <c r="W55" s="25"/>
      <c r="X55" s="25"/>
      <c r="Y55" s="25"/>
      <c r="Z55" s="25"/>
      <c r="AA55" s="25"/>
    </row>
    <row r="56" spans="1:27" ht="20.149999999999999" customHeight="1">
      <c r="A56" s="25"/>
      <c r="B56" s="414"/>
      <c r="C56" s="415"/>
      <c r="D56" s="35"/>
      <c r="E56" s="36"/>
      <c r="F56" s="104" t="str">
        <f t="shared" si="0"/>
        <v/>
      </c>
      <c r="G56" s="13" t="s">
        <v>20</v>
      </c>
      <c r="H56" s="25"/>
      <c r="I56" s="25"/>
      <c r="J56" s="25"/>
      <c r="K56" s="25"/>
      <c r="L56" s="25"/>
      <c r="M56" s="25"/>
      <c r="N56" s="25"/>
      <c r="O56" s="25"/>
      <c r="P56" s="25"/>
      <c r="Q56" s="25"/>
      <c r="R56" s="25"/>
      <c r="S56" s="25"/>
      <c r="T56" s="25"/>
      <c r="U56" s="25"/>
      <c r="V56" s="25"/>
      <c r="W56" s="25"/>
      <c r="X56" s="25"/>
      <c r="Y56" s="25"/>
      <c r="Z56" s="25"/>
      <c r="AA56" s="25"/>
    </row>
    <row r="57" spans="1:27" ht="20.149999999999999" customHeight="1">
      <c r="A57" s="25"/>
      <c r="B57" s="414"/>
      <c r="C57" s="415"/>
      <c r="D57" s="35"/>
      <c r="E57" s="36"/>
      <c r="F57" s="104"/>
      <c r="G57" s="13" t="s">
        <v>20</v>
      </c>
      <c r="H57" s="25"/>
      <c r="I57" s="25"/>
      <c r="J57" s="25"/>
      <c r="K57" s="25"/>
      <c r="L57" s="25"/>
      <c r="M57" s="25"/>
      <c r="N57" s="25"/>
      <c r="O57" s="25"/>
      <c r="P57" s="25"/>
      <c r="Q57" s="25"/>
      <c r="R57" s="25"/>
      <c r="S57" s="25"/>
      <c r="T57" s="25"/>
      <c r="U57" s="25"/>
      <c r="V57" s="25"/>
      <c r="W57" s="25"/>
      <c r="X57" s="25"/>
      <c r="Y57" s="25"/>
      <c r="Z57" s="25"/>
      <c r="AA57" s="25"/>
    </row>
    <row r="58" spans="1:27" ht="22.5" customHeight="1">
      <c r="A58" s="25"/>
      <c r="B58" s="414"/>
      <c r="C58" s="415"/>
      <c r="D58" s="35"/>
      <c r="E58" s="36"/>
      <c r="F58" s="104" t="str">
        <f t="shared" si="0"/>
        <v/>
      </c>
      <c r="G58" s="13" t="s">
        <v>20</v>
      </c>
      <c r="H58" s="25"/>
      <c r="I58" s="25"/>
      <c r="J58" s="25"/>
      <c r="K58" s="25"/>
      <c r="L58" s="25"/>
      <c r="M58" s="25"/>
      <c r="N58" s="25"/>
      <c r="O58" s="25"/>
      <c r="P58" s="25"/>
      <c r="Q58" s="25"/>
      <c r="R58" s="25"/>
      <c r="S58" s="25"/>
      <c r="T58" s="25"/>
      <c r="U58" s="25"/>
      <c r="V58" s="25"/>
      <c r="W58" s="25"/>
      <c r="X58" s="25"/>
      <c r="Y58" s="25"/>
      <c r="Z58" s="25"/>
      <c r="AA58" s="25"/>
    </row>
    <row r="59" spans="1:27" ht="20.149999999999999" customHeight="1">
      <c r="A59" s="25"/>
      <c r="B59" s="414"/>
      <c r="C59" s="415"/>
      <c r="D59" s="35"/>
      <c r="E59" s="36"/>
      <c r="F59" s="104" t="str">
        <f t="shared" si="0"/>
        <v/>
      </c>
      <c r="G59" s="13" t="s">
        <v>20</v>
      </c>
      <c r="H59" s="25"/>
      <c r="I59" s="25"/>
      <c r="J59" s="25"/>
      <c r="K59" s="25"/>
      <c r="L59" s="25"/>
      <c r="M59" s="25"/>
      <c r="N59" s="25"/>
      <c r="O59" s="25"/>
      <c r="P59" s="25"/>
      <c r="Q59" s="25"/>
      <c r="R59" s="25"/>
      <c r="S59" s="25"/>
      <c r="T59" s="25"/>
      <c r="U59" s="25"/>
      <c r="V59" s="25"/>
      <c r="W59" s="25"/>
      <c r="X59" s="25"/>
      <c r="Y59" s="25"/>
      <c r="Z59" s="25"/>
      <c r="AA59" s="25"/>
    </row>
    <row r="60" spans="1:27" ht="28.5" customHeight="1">
      <c r="A60" s="82"/>
      <c r="B60" s="86"/>
      <c r="C60" s="86"/>
      <c r="D60" s="102">
        <f>SUM(D55:D59)</f>
        <v>0</v>
      </c>
      <c r="E60" s="103"/>
      <c r="F60" s="103"/>
      <c r="G60" s="2"/>
      <c r="H60" s="25"/>
      <c r="I60" s="25"/>
      <c r="J60" s="25"/>
      <c r="K60" s="25"/>
      <c r="L60" s="25"/>
      <c r="M60" s="25"/>
      <c r="N60" s="25"/>
      <c r="O60" s="25"/>
      <c r="P60" s="25"/>
      <c r="Q60" s="25"/>
      <c r="R60" s="25"/>
      <c r="S60" s="25"/>
      <c r="T60" s="25"/>
      <c r="U60" s="25"/>
      <c r="V60" s="25"/>
      <c r="W60" s="25"/>
      <c r="X60" s="25"/>
      <c r="Y60" s="25"/>
      <c r="Z60" s="25"/>
      <c r="AA60" s="25"/>
    </row>
    <row r="61" spans="1:27" ht="19" customHeight="1">
      <c r="A61" s="82"/>
      <c r="B61" s="86"/>
      <c r="C61" s="86"/>
      <c r="D61" s="97"/>
      <c r="E61" s="103"/>
      <c r="F61" s="103"/>
      <c r="G61" s="2"/>
      <c r="H61" s="25"/>
      <c r="I61" s="25"/>
      <c r="J61" s="25"/>
      <c r="K61" s="25"/>
      <c r="L61" s="25"/>
      <c r="M61" s="25"/>
      <c r="N61" s="25"/>
      <c r="O61" s="25"/>
      <c r="P61" s="25"/>
      <c r="Q61" s="25"/>
      <c r="R61" s="25"/>
      <c r="S61" s="25"/>
      <c r="T61" s="25"/>
      <c r="U61" s="25"/>
      <c r="V61" s="25"/>
      <c r="W61" s="25"/>
      <c r="X61" s="25"/>
      <c r="Y61" s="25"/>
      <c r="Z61" s="25"/>
      <c r="AA61" s="25"/>
    </row>
    <row r="62" spans="1:27" ht="21" customHeight="1">
      <c r="A62" s="82"/>
      <c r="B62" s="86"/>
      <c r="C62" s="86"/>
      <c r="D62" s="97"/>
      <c r="E62" s="103"/>
      <c r="F62" s="103"/>
      <c r="G62" s="2"/>
      <c r="H62" s="25"/>
      <c r="I62" s="25"/>
      <c r="J62" s="25"/>
      <c r="K62" s="25"/>
      <c r="L62" s="25"/>
      <c r="M62" s="25"/>
      <c r="N62" s="25"/>
      <c r="O62" s="25"/>
      <c r="P62" s="25"/>
      <c r="Q62" s="25"/>
      <c r="R62" s="25"/>
      <c r="S62" s="25"/>
      <c r="T62" s="25"/>
      <c r="U62" s="25"/>
      <c r="V62" s="25"/>
      <c r="W62" s="25"/>
      <c r="X62" s="25"/>
      <c r="Y62" s="25"/>
      <c r="Z62" s="25"/>
      <c r="AA62" s="25"/>
    </row>
    <row r="63" spans="1:27" ht="14.5" thickBot="1">
      <c r="A63" s="82"/>
      <c r="B63" s="86"/>
      <c r="C63" s="86"/>
      <c r="D63" s="97"/>
      <c r="E63" s="103"/>
      <c r="F63" s="103"/>
      <c r="G63" s="2"/>
      <c r="H63" s="25"/>
      <c r="I63" s="25"/>
      <c r="J63" s="25"/>
      <c r="K63" s="25"/>
      <c r="L63" s="25"/>
      <c r="M63" s="25"/>
      <c r="N63" s="25"/>
      <c r="O63" s="25"/>
      <c r="P63" s="25"/>
      <c r="Q63" s="25"/>
      <c r="R63" s="25"/>
      <c r="S63" s="25"/>
      <c r="T63" s="25"/>
      <c r="U63" s="25"/>
      <c r="V63" s="25"/>
      <c r="W63" s="25"/>
      <c r="X63" s="25"/>
      <c r="Y63" s="25"/>
      <c r="Z63" s="25"/>
      <c r="AA63" s="25"/>
    </row>
    <row r="64" spans="1:27" ht="29.5" customHeight="1" thickBot="1">
      <c r="A64" s="82"/>
      <c r="B64" s="423" t="s">
        <v>325</v>
      </c>
      <c r="C64" s="424"/>
      <c r="D64" s="424"/>
      <c r="E64" s="424"/>
      <c r="F64" s="425"/>
      <c r="G64" s="2"/>
      <c r="H64" s="25"/>
      <c r="I64" s="25"/>
      <c r="J64" s="25"/>
      <c r="K64" s="25"/>
      <c r="L64" s="25"/>
      <c r="M64" s="25"/>
      <c r="N64" s="25"/>
      <c r="O64" s="25"/>
      <c r="P64" s="25"/>
      <c r="Q64" s="25"/>
      <c r="R64" s="25"/>
      <c r="S64" s="25"/>
      <c r="T64" s="25"/>
      <c r="U64" s="25"/>
      <c r="V64" s="25"/>
      <c r="W64" s="25"/>
      <c r="X64" s="25"/>
      <c r="Y64" s="25"/>
      <c r="Z64" s="25"/>
      <c r="AA64" s="25"/>
    </row>
    <row r="65" spans="1:27">
      <c r="A65" s="82"/>
      <c r="B65" s="430" t="s">
        <v>165</v>
      </c>
      <c r="C65" s="430"/>
      <c r="D65" s="432"/>
      <c r="E65" s="432"/>
      <c r="F65" s="432"/>
      <c r="G65" s="2"/>
      <c r="H65" s="25"/>
      <c r="I65" s="25"/>
      <c r="J65" s="25"/>
      <c r="K65" s="25"/>
      <c r="L65" s="25"/>
      <c r="M65" s="25"/>
      <c r="N65" s="25"/>
      <c r="O65" s="25"/>
      <c r="P65" s="25"/>
      <c r="Q65" s="25"/>
      <c r="R65" s="25"/>
      <c r="S65" s="25"/>
      <c r="T65" s="25"/>
      <c r="U65" s="25"/>
      <c r="V65" s="25"/>
      <c r="W65" s="25"/>
      <c r="X65" s="25"/>
      <c r="Y65" s="25"/>
      <c r="Z65" s="25"/>
      <c r="AA65" s="25"/>
    </row>
    <row r="66" spans="1:27">
      <c r="A66" s="82"/>
      <c r="B66" s="101"/>
      <c r="C66" s="101"/>
      <c r="D66" s="11"/>
      <c r="E66" s="11"/>
      <c r="F66" s="2"/>
      <c r="G66" s="2"/>
      <c r="H66" s="25"/>
      <c r="I66" s="25"/>
      <c r="J66" s="25"/>
      <c r="K66" s="25"/>
      <c r="L66" s="25"/>
      <c r="M66" s="25"/>
      <c r="N66" s="25"/>
      <c r="O66" s="25"/>
      <c r="P66" s="25"/>
      <c r="Q66" s="25"/>
      <c r="R66" s="25"/>
      <c r="S66" s="25"/>
      <c r="T66" s="25"/>
      <c r="U66" s="25"/>
      <c r="V66" s="25"/>
      <c r="W66" s="25"/>
      <c r="X66" s="25"/>
      <c r="Y66" s="25"/>
      <c r="Z66" s="25"/>
      <c r="AA66" s="25"/>
    </row>
    <row r="67" spans="1:27" ht="15.5">
      <c r="A67" s="82"/>
      <c r="B67" s="85" t="s">
        <v>21</v>
      </c>
      <c r="C67" s="85"/>
      <c r="D67" s="2"/>
      <c r="E67" s="2"/>
      <c r="F67" s="2"/>
      <c r="G67" s="2"/>
      <c r="H67" s="25"/>
      <c r="I67" s="25"/>
      <c r="J67" s="25"/>
      <c r="K67" s="25"/>
      <c r="L67" s="25"/>
      <c r="M67" s="25"/>
      <c r="N67" s="25"/>
      <c r="O67" s="25"/>
      <c r="P67" s="25"/>
      <c r="Q67" s="25"/>
      <c r="R67" s="25"/>
      <c r="S67" s="25"/>
      <c r="T67" s="25"/>
      <c r="U67" s="25"/>
      <c r="V67" s="25"/>
      <c r="W67" s="25"/>
      <c r="X67" s="25"/>
      <c r="Y67" s="25"/>
      <c r="Z67" s="25"/>
      <c r="AA67" s="25"/>
    </row>
    <row r="68" spans="1:27" ht="22.5" customHeight="1">
      <c r="A68" s="82"/>
      <c r="B68" s="416" t="s">
        <v>22</v>
      </c>
      <c r="C68" s="417"/>
      <c r="D68" s="24"/>
      <c r="E68" s="2"/>
      <c r="F68" s="2"/>
      <c r="G68" s="2"/>
      <c r="H68" s="25"/>
      <c r="I68" s="25"/>
      <c r="J68" s="25"/>
      <c r="K68" s="25"/>
      <c r="L68" s="25"/>
      <c r="M68" s="25"/>
      <c r="N68" s="25"/>
      <c r="O68" s="25"/>
      <c r="P68" s="25"/>
      <c r="Q68" s="25"/>
      <c r="R68" s="25"/>
      <c r="S68" s="25"/>
      <c r="T68" s="25"/>
      <c r="U68" s="25"/>
      <c r="V68" s="25"/>
      <c r="W68" s="25"/>
      <c r="X68" s="25"/>
      <c r="Y68" s="25"/>
      <c r="Z68" s="25"/>
      <c r="AA68" s="25"/>
    </row>
    <row r="69" spans="1:27">
      <c r="A69" s="82"/>
      <c r="B69" s="89"/>
      <c r="C69" s="89"/>
      <c r="D69" s="86"/>
      <c r="E69" s="86"/>
      <c r="F69" s="86"/>
      <c r="G69" s="86"/>
      <c r="H69" s="25"/>
      <c r="I69" s="25"/>
      <c r="J69" s="25"/>
      <c r="K69" s="25"/>
      <c r="L69" s="25"/>
      <c r="M69" s="25"/>
      <c r="N69" s="25"/>
      <c r="O69" s="25"/>
      <c r="P69" s="25"/>
      <c r="Q69" s="25"/>
      <c r="R69" s="25"/>
      <c r="S69" s="25"/>
      <c r="T69" s="25"/>
      <c r="U69" s="25"/>
      <c r="V69" s="25"/>
      <c r="W69" s="25"/>
      <c r="X69" s="25"/>
      <c r="Y69" s="25"/>
      <c r="Z69" s="25"/>
      <c r="AA69" s="25"/>
    </row>
    <row r="70" spans="1:27" ht="15.5">
      <c r="A70" s="82"/>
      <c r="B70" s="85" t="s">
        <v>23</v>
      </c>
      <c r="C70" s="85"/>
      <c r="D70" s="85"/>
      <c r="E70" s="86"/>
      <c r="F70" s="96"/>
      <c r="G70" s="86"/>
      <c r="H70" s="25"/>
      <c r="I70" s="25"/>
      <c r="J70" s="25"/>
      <c r="K70" s="25"/>
      <c r="L70" s="25"/>
      <c r="M70" s="25"/>
      <c r="N70" s="25"/>
      <c r="O70" s="25"/>
      <c r="P70" s="25"/>
      <c r="Q70" s="25"/>
      <c r="R70" s="25"/>
      <c r="S70" s="25"/>
      <c r="T70" s="25"/>
      <c r="U70" s="25"/>
      <c r="V70" s="25"/>
      <c r="W70" s="25"/>
      <c r="X70" s="25"/>
      <c r="Y70" s="25"/>
      <c r="Z70" s="25"/>
      <c r="AA70" s="25"/>
    </row>
    <row r="71" spans="1:27" ht="25" customHeight="1">
      <c r="A71" s="82"/>
      <c r="B71" s="418" t="s">
        <v>22</v>
      </c>
      <c r="C71" s="419"/>
      <c r="D71" s="74">
        <f>'ANXE1a-Dépenses prévi'!F115+'ANXE1a-Dépenses prévi'!F154</f>
        <v>0</v>
      </c>
      <c r="E71" s="86"/>
      <c r="F71" s="86"/>
      <c r="G71" s="86"/>
      <c r="H71" s="25"/>
      <c r="I71" s="25"/>
      <c r="J71" s="25"/>
      <c r="K71" s="25"/>
      <c r="L71" s="25"/>
      <c r="M71" s="25"/>
      <c r="N71" s="25"/>
      <c r="O71" s="25"/>
      <c r="P71" s="25"/>
      <c r="Q71" s="25"/>
      <c r="R71" s="25"/>
      <c r="S71" s="25"/>
      <c r="T71" s="25"/>
      <c r="U71" s="25"/>
      <c r="V71" s="25"/>
      <c r="W71" s="25"/>
      <c r="X71" s="25"/>
      <c r="Y71" s="25"/>
      <c r="Z71" s="25"/>
      <c r="AA71" s="25"/>
    </row>
    <row r="72" spans="1:27">
      <c r="A72" s="82"/>
      <c r="B72" s="86"/>
      <c r="C72" s="86"/>
      <c r="D72" s="97"/>
      <c r="E72" s="86"/>
      <c r="F72" s="86"/>
      <c r="G72" s="86"/>
      <c r="H72" s="25"/>
      <c r="I72" s="25"/>
      <c r="J72" s="25"/>
      <c r="K72" s="25"/>
      <c r="L72" s="25"/>
      <c r="M72" s="25"/>
      <c r="N72" s="25"/>
      <c r="O72" s="25"/>
      <c r="P72" s="25"/>
      <c r="Q72" s="25"/>
      <c r="R72" s="25"/>
      <c r="S72" s="25"/>
      <c r="T72" s="25"/>
      <c r="U72" s="25"/>
      <c r="V72" s="25"/>
      <c r="W72" s="25"/>
      <c r="X72" s="25"/>
      <c r="Y72" s="25"/>
      <c r="Z72" s="25"/>
      <c r="AA72" s="25"/>
    </row>
    <row r="73" spans="1:27" ht="26.15" customHeight="1">
      <c r="A73" s="82"/>
      <c r="B73" s="85" t="s">
        <v>24</v>
      </c>
      <c r="C73" s="85"/>
      <c r="D73" s="85"/>
      <c r="E73" s="98"/>
      <c r="F73" s="92"/>
      <c r="G73" s="92"/>
      <c r="H73" s="25"/>
      <c r="I73" s="25"/>
      <c r="J73" s="25"/>
      <c r="K73" s="25"/>
      <c r="L73" s="25"/>
      <c r="M73" s="25"/>
      <c r="N73" s="25"/>
      <c r="O73" s="25"/>
      <c r="P73" s="25"/>
      <c r="Q73" s="25"/>
      <c r="R73" s="25"/>
      <c r="S73" s="25"/>
      <c r="T73" s="25"/>
      <c r="U73" s="25"/>
      <c r="V73" s="25"/>
      <c r="W73" s="25"/>
      <c r="X73" s="25"/>
      <c r="Y73" s="25"/>
      <c r="Z73" s="25"/>
      <c r="AA73" s="25"/>
    </row>
    <row r="74" spans="1:27" ht="15.5">
      <c r="A74" s="82"/>
      <c r="B74" s="420" t="s">
        <v>25</v>
      </c>
      <c r="C74" s="421"/>
      <c r="D74" s="99" t="s">
        <v>26</v>
      </c>
      <c r="E74" s="100"/>
      <c r="F74" s="100"/>
      <c r="G74" s="86"/>
      <c r="H74" s="25"/>
      <c r="I74" s="25"/>
      <c r="J74" s="25"/>
      <c r="K74" s="25"/>
      <c r="L74" s="25"/>
      <c r="M74" s="25"/>
      <c r="N74" s="25"/>
      <c r="O74" s="25"/>
      <c r="P74" s="25"/>
      <c r="Q74" s="25"/>
      <c r="R74" s="25"/>
      <c r="S74" s="25"/>
      <c r="T74" s="25"/>
      <c r="U74" s="25"/>
      <c r="V74" s="25"/>
      <c r="W74" s="25"/>
      <c r="X74" s="25"/>
      <c r="Y74" s="25"/>
      <c r="Z74" s="25"/>
      <c r="AA74" s="25"/>
    </row>
    <row r="75" spans="1:27" ht="20" customHeight="1">
      <c r="A75" s="25"/>
      <c r="B75" s="414"/>
      <c r="C75" s="422"/>
      <c r="D75" s="35"/>
      <c r="E75" s="13" t="s">
        <v>20</v>
      </c>
      <c r="F75" s="14"/>
      <c r="G75" s="14"/>
      <c r="H75" s="25"/>
      <c r="I75" s="25"/>
      <c r="J75" s="25"/>
      <c r="K75" s="25"/>
      <c r="L75" s="25"/>
      <c r="M75" s="25"/>
      <c r="N75" s="25"/>
      <c r="O75" s="25"/>
      <c r="P75" s="25"/>
      <c r="Q75" s="25"/>
      <c r="R75" s="25"/>
      <c r="S75" s="25"/>
      <c r="T75" s="25"/>
      <c r="U75" s="25"/>
      <c r="V75" s="25"/>
      <c r="W75" s="25"/>
      <c r="X75" s="25"/>
      <c r="Y75" s="25"/>
      <c r="Z75" s="25"/>
      <c r="AA75" s="25"/>
    </row>
    <row r="76" spans="1:27" ht="20" customHeight="1">
      <c r="A76" s="25"/>
      <c r="B76" s="414"/>
      <c r="C76" s="422"/>
      <c r="D76" s="35"/>
      <c r="E76" s="13" t="s">
        <v>20</v>
      </c>
      <c r="F76" s="2"/>
      <c r="G76" s="2"/>
      <c r="H76" s="25"/>
      <c r="I76" s="25"/>
      <c r="J76" s="25"/>
      <c r="K76" s="25"/>
      <c r="L76" s="25"/>
      <c r="M76" s="25"/>
      <c r="N76" s="25"/>
      <c r="O76" s="25"/>
      <c r="P76" s="25"/>
      <c r="Q76" s="25"/>
      <c r="R76" s="25"/>
      <c r="S76" s="25"/>
      <c r="T76" s="25"/>
      <c r="U76" s="25"/>
      <c r="V76" s="25"/>
      <c r="W76" s="25"/>
      <c r="X76" s="25"/>
      <c r="Y76" s="25"/>
      <c r="Z76" s="25"/>
      <c r="AA76" s="25"/>
    </row>
    <row r="77" spans="1:27" ht="20" customHeight="1">
      <c r="A77" s="25"/>
      <c r="B77" s="414"/>
      <c r="C77" s="422"/>
      <c r="D77" s="35"/>
      <c r="E77" s="13"/>
      <c r="F77" s="2"/>
      <c r="G77" s="2"/>
      <c r="H77" s="25"/>
      <c r="I77" s="25"/>
      <c r="J77" s="25"/>
      <c r="K77" s="25"/>
      <c r="L77" s="25"/>
      <c r="M77" s="25"/>
      <c r="N77" s="25"/>
      <c r="O77" s="25"/>
      <c r="P77" s="25"/>
      <c r="Q77" s="25"/>
      <c r="R77" s="25"/>
      <c r="S77" s="25"/>
      <c r="T77" s="25"/>
      <c r="U77" s="25"/>
      <c r="V77" s="25"/>
      <c r="W77" s="25"/>
      <c r="X77" s="25"/>
      <c r="Y77" s="25"/>
      <c r="Z77" s="25"/>
      <c r="AA77" s="25"/>
    </row>
    <row r="78" spans="1:27" ht="20" customHeight="1">
      <c r="A78" s="25"/>
      <c r="B78" s="414"/>
      <c r="C78" s="422"/>
      <c r="D78" s="35"/>
      <c r="E78" s="13"/>
      <c r="F78" s="2"/>
      <c r="G78" s="2"/>
      <c r="H78" s="25"/>
      <c r="I78" s="25"/>
      <c r="J78" s="25"/>
      <c r="K78" s="25"/>
      <c r="L78" s="25"/>
      <c r="M78" s="25"/>
      <c r="N78" s="25"/>
      <c r="O78" s="25"/>
      <c r="P78" s="25"/>
      <c r="Q78" s="25"/>
      <c r="R78" s="25"/>
      <c r="S78" s="25"/>
      <c r="T78" s="25"/>
      <c r="U78" s="25"/>
      <c r="V78" s="25"/>
      <c r="W78" s="25"/>
      <c r="X78" s="25"/>
      <c r="Y78" s="25"/>
      <c r="Z78" s="25"/>
      <c r="AA78" s="25"/>
    </row>
    <row r="79" spans="1:27" ht="20" customHeight="1">
      <c r="A79" s="25"/>
      <c r="B79" s="414"/>
      <c r="C79" s="422"/>
      <c r="D79" s="35"/>
      <c r="E79" s="13" t="s">
        <v>20</v>
      </c>
      <c r="F79" s="14"/>
      <c r="G79" s="14"/>
      <c r="H79" s="25"/>
      <c r="I79" s="25"/>
      <c r="J79" s="25"/>
      <c r="K79" s="25"/>
      <c r="L79" s="25"/>
      <c r="M79" s="25"/>
      <c r="N79" s="25"/>
      <c r="O79" s="25"/>
      <c r="P79" s="25"/>
      <c r="Q79" s="25"/>
      <c r="R79" s="25"/>
      <c r="S79" s="25"/>
      <c r="T79" s="25"/>
      <c r="U79" s="25"/>
      <c r="V79" s="25"/>
      <c r="W79" s="25"/>
      <c r="X79" s="25"/>
      <c r="Y79" s="25"/>
      <c r="Z79" s="25"/>
      <c r="AA79" s="25"/>
    </row>
    <row r="80" spans="1:27" ht="20" customHeight="1">
      <c r="A80" s="25"/>
      <c r="B80" s="414"/>
      <c r="C80" s="422"/>
      <c r="D80" s="35"/>
      <c r="E80" s="13" t="s">
        <v>20</v>
      </c>
      <c r="F80" s="2"/>
      <c r="G80" s="2"/>
      <c r="H80" s="25"/>
      <c r="I80" s="25"/>
      <c r="J80" s="25"/>
      <c r="K80" s="25"/>
      <c r="L80" s="25"/>
      <c r="M80" s="25"/>
      <c r="N80" s="25"/>
      <c r="O80" s="25"/>
      <c r="P80" s="25"/>
      <c r="Q80" s="25"/>
      <c r="R80" s="25"/>
      <c r="S80" s="25"/>
      <c r="T80" s="25"/>
      <c r="U80" s="25"/>
      <c r="V80" s="25"/>
      <c r="W80" s="25"/>
      <c r="X80" s="25"/>
      <c r="Y80" s="25"/>
      <c r="Z80" s="25"/>
      <c r="AA80" s="25"/>
    </row>
    <row r="81" spans="1:27" ht="20" customHeight="1">
      <c r="A81" s="25"/>
      <c r="B81" s="414"/>
      <c r="C81" s="422"/>
      <c r="D81" s="35"/>
      <c r="E81" s="13" t="s">
        <v>20</v>
      </c>
      <c r="F81" s="2"/>
      <c r="G81" s="2"/>
      <c r="H81" s="25"/>
      <c r="I81" s="25"/>
      <c r="J81" s="25"/>
      <c r="K81" s="25"/>
      <c r="L81" s="25"/>
      <c r="M81" s="25"/>
      <c r="N81" s="25"/>
      <c r="O81" s="25"/>
      <c r="P81" s="25"/>
      <c r="Q81" s="25"/>
      <c r="R81" s="25"/>
      <c r="S81" s="25"/>
      <c r="T81" s="25"/>
      <c r="U81" s="25"/>
      <c r="V81" s="25"/>
      <c r="W81" s="25"/>
      <c r="X81" s="25"/>
      <c r="Y81" s="25"/>
      <c r="Z81" s="25"/>
      <c r="AA81" s="25"/>
    </row>
    <row r="82" spans="1:27" ht="20" customHeight="1">
      <c r="A82" s="25"/>
      <c r="B82" s="414"/>
      <c r="C82" s="422"/>
      <c r="D82" s="35"/>
      <c r="E82" s="13" t="s">
        <v>20</v>
      </c>
      <c r="F82" s="2"/>
      <c r="G82" s="2"/>
      <c r="H82" s="25"/>
      <c r="I82" s="25"/>
      <c r="J82" s="25"/>
      <c r="K82" s="25"/>
      <c r="L82" s="25"/>
      <c r="M82" s="25"/>
      <c r="N82" s="25"/>
      <c r="O82" s="25"/>
      <c r="P82" s="25"/>
      <c r="Q82" s="25"/>
      <c r="R82" s="25"/>
      <c r="S82" s="25"/>
      <c r="T82" s="25"/>
      <c r="U82" s="25"/>
      <c r="V82" s="25"/>
      <c r="W82" s="25"/>
      <c r="X82" s="25"/>
      <c r="Y82" s="25"/>
      <c r="Z82" s="25"/>
      <c r="AA82" s="25"/>
    </row>
    <row r="83" spans="1:27" ht="18.649999999999999" customHeight="1">
      <c r="A83" s="82"/>
      <c r="B83" s="433" t="s">
        <v>27</v>
      </c>
      <c r="C83" s="434"/>
      <c r="D83" s="77">
        <f>SUM(D75:D82)</f>
        <v>0</v>
      </c>
      <c r="E83" s="86"/>
      <c r="F83" s="86"/>
      <c r="G83" s="86"/>
      <c r="H83" s="25"/>
      <c r="I83" s="25"/>
      <c r="J83" s="25"/>
      <c r="K83" s="25"/>
      <c r="L83" s="25"/>
      <c r="M83" s="25"/>
      <c r="N83" s="25"/>
      <c r="O83" s="25"/>
      <c r="P83" s="25"/>
      <c r="Q83" s="25"/>
      <c r="R83" s="25"/>
      <c r="S83" s="25"/>
      <c r="T83" s="25"/>
      <c r="U83" s="25"/>
      <c r="V83" s="25"/>
      <c r="W83" s="25"/>
      <c r="X83" s="25"/>
      <c r="Y83" s="25"/>
      <c r="Z83" s="25"/>
      <c r="AA83" s="25"/>
    </row>
    <row r="84" spans="1:27" ht="23.15" customHeight="1">
      <c r="A84" s="82"/>
      <c r="B84" s="435" t="s">
        <v>28</v>
      </c>
      <c r="C84" s="436"/>
      <c r="D84" s="76">
        <f>IF(D98&gt;D97,D83,D98-D68-D71)</f>
        <v>0</v>
      </c>
      <c r="E84" s="86"/>
      <c r="F84" s="86"/>
      <c r="G84" s="86"/>
      <c r="H84" s="25"/>
      <c r="I84" s="25"/>
      <c r="J84" s="25"/>
      <c r="K84" s="25"/>
      <c r="L84" s="25"/>
      <c r="M84" s="25"/>
      <c r="N84" s="25"/>
      <c r="O84" s="25"/>
      <c r="P84" s="25"/>
      <c r="Q84" s="25"/>
      <c r="R84" s="25"/>
      <c r="S84" s="25"/>
      <c r="T84" s="25"/>
      <c r="U84" s="25"/>
      <c r="V84" s="25"/>
      <c r="W84" s="25"/>
      <c r="X84" s="25"/>
      <c r="Y84" s="25"/>
      <c r="Z84" s="25"/>
      <c r="AA84" s="25"/>
    </row>
    <row r="85" spans="1:27" ht="15.5">
      <c r="A85" s="82"/>
      <c r="B85" s="93"/>
      <c r="C85" s="93"/>
      <c r="D85" s="94"/>
      <c r="E85" s="86"/>
      <c r="F85" s="86"/>
      <c r="G85" s="86"/>
      <c r="H85" s="25"/>
      <c r="I85" s="25"/>
      <c r="J85" s="25"/>
      <c r="K85" s="25"/>
      <c r="L85" s="25"/>
      <c r="M85" s="25"/>
      <c r="N85" s="25"/>
      <c r="O85" s="25"/>
      <c r="P85" s="25"/>
      <c r="Q85" s="25"/>
      <c r="R85" s="25"/>
      <c r="S85" s="25"/>
      <c r="T85" s="25"/>
      <c r="U85" s="25"/>
      <c r="V85" s="25"/>
      <c r="W85" s="25"/>
      <c r="X85" s="25"/>
      <c r="Y85" s="25"/>
      <c r="Z85" s="25"/>
      <c r="AA85" s="25"/>
    </row>
    <row r="86" spans="1:27" ht="30" customHeight="1" thickBot="1">
      <c r="A86" s="82"/>
      <c r="B86" s="95"/>
      <c r="C86" s="95"/>
      <c r="D86" s="72" t="str">
        <f>IF(D98&gt;D97,"Attention : le total des financements privés est insuffisant de","")</f>
        <v/>
      </c>
      <c r="E86" s="73" t="str">
        <f>IF(D98&gt;D97,D98-D97,"")</f>
        <v/>
      </c>
      <c r="F86" s="86"/>
      <c r="G86" s="86"/>
      <c r="H86" s="25"/>
      <c r="I86" s="25"/>
      <c r="J86" s="25"/>
      <c r="K86" s="25"/>
      <c r="L86" s="25"/>
      <c r="M86" s="25"/>
      <c r="N86" s="25"/>
      <c r="O86" s="25"/>
      <c r="P86" s="25"/>
      <c r="Q86" s="25"/>
      <c r="R86" s="25"/>
      <c r="S86" s="25"/>
      <c r="T86" s="25"/>
      <c r="U86" s="25"/>
      <c r="V86" s="25"/>
      <c r="W86" s="25"/>
      <c r="X86" s="25"/>
      <c r="Y86" s="25"/>
      <c r="Z86" s="25"/>
      <c r="AA86" s="25"/>
    </row>
    <row r="87" spans="1:27" ht="15.5">
      <c r="A87" s="82"/>
      <c r="B87" s="83" t="s">
        <v>29</v>
      </c>
      <c r="C87" s="83"/>
      <c r="D87" s="84"/>
      <c r="E87" s="84"/>
      <c r="F87" s="84"/>
      <c r="G87" s="86"/>
      <c r="H87" s="25"/>
      <c r="I87" s="25"/>
      <c r="J87" s="25"/>
      <c r="K87" s="25"/>
      <c r="L87" s="25"/>
      <c r="M87" s="25"/>
      <c r="N87" s="25"/>
      <c r="O87" s="25"/>
      <c r="P87" s="25"/>
      <c r="Q87" s="25"/>
      <c r="R87" s="25"/>
      <c r="S87" s="25"/>
      <c r="T87" s="25"/>
      <c r="U87" s="25"/>
      <c r="V87" s="25"/>
      <c r="W87" s="25"/>
      <c r="X87" s="25"/>
      <c r="Y87" s="25"/>
      <c r="Z87" s="25"/>
      <c r="AA87" s="25"/>
    </row>
    <row r="88" spans="1:27" ht="16" thickBot="1">
      <c r="A88" s="82"/>
      <c r="B88" s="85"/>
      <c r="C88" s="85"/>
      <c r="D88" s="86"/>
      <c r="E88" s="86"/>
      <c r="F88" s="86"/>
      <c r="G88" s="86"/>
      <c r="H88" s="25"/>
      <c r="I88" s="25"/>
      <c r="J88" s="25"/>
      <c r="K88" s="25"/>
      <c r="L88" s="25"/>
      <c r="M88" s="25"/>
      <c r="N88" s="25"/>
      <c r="O88" s="25"/>
      <c r="P88" s="25"/>
      <c r="Q88" s="25"/>
      <c r="R88" s="25"/>
      <c r="S88" s="25"/>
      <c r="T88" s="25"/>
      <c r="U88" s="25"/>
      <c r="V88" s="25"/>
      <c r="W88" s="25"/>
      <c r="X88" s="25"/>
      <c r="Y88" s="25"/>
      <c r="Z88" s="25"/>
      <c r="AA88" s="25"/>
    </row>
    <row r="89" spans="1:27" ht="24" customHeight="1">
      <c r="A89" s="82"/>
      <c r="B89" s="441" t="s">
        <v>30</v>
      </c>
      <c r="C89" s="442"/>
      <c r="D89" s="78">
        <f>ROUND(D68+D71+D84,2)</f>
        <v>0</v>
      </c>
      <c r="E89" s="86"/>
      <c r="F89" s="86"/>
      <c r="G89" s="2"/>
      <c r="H89" s="25"/>
      <c r="I89" s="25"/>
      <c r="J89" s="25"/>
      <c r="K89" s="25"/>
      <c r="L89" s="25"/>
      <c r="M89" s="25"/>
      <c r="N89" s="25"/>
      <c r="O89" s="25"/>
      <c r="P89" s="25"/>
      <c r="Q89" s="25"/>
      <c r="R89" s="25"/>
      <c r="S89" s="25"/>
      <c r="T89" s="25"/>
      <c r="U89" s="25"/>
      <c r="V89" s="25"/>
      <c r="W89" s="25"/>
      <c r="X89" s="25"/>
      <c r="Y89" s="25"/>
      <c r="Z89" s="25"/>
      <c r="AA89" s="25"/>
    </row>
    <row r="90" spans="1:27" ht="14.5">
      <c r="A90" s="82"/>
      <c r="B90" s="410" t="s">
        <v>31</v>
      </c>
      <c r="C90" s="411"/>
      <c r="D90" s="79">
        <f>D68</f>
        <v>0</v>
      </c>
      <c r="E90" s="86"/>
      <c r="F90" s="86"/>
      <c r="G90" s="2"/>
      <c r="H90" s="25"/>
      <c r="I90" s="25"/>
      <c r="J90" s="25"/>
      <c r="K90" s="25"/>
      <c r="L90" s="25"/>
      <c r="M90" s="25"/>
      <c r="N90" s="25"/>
      <c r="O90" s="25"/>
      <c r="P90" s="25"/>
      <c r="Q90" s="25"/>
      <c r="R90" s="25"/>
      <c r="S90" s="25"/>
      <c r="T90" s="25"/>
      <c r="U90" s="25"/>
      <c r="V90" s="25"/>
      <c r="W90" s="25"/>
      <c r="X90" s="25"/>
      <c r="Y90" s="25"/>
      <c r="Z90" s="25"/>
      <c r="AA90" s="25"/>
    </row>
    <row r="91" spans="1:27" ht="14.5">
      <c r="A91" s="82"/>
      <c r="B91" s="410" t="s">
        <v>32</v>
      </c>
      <c r="C91" s="411"/>
      <c r="D91" s="79">
        <f>D71</f>
        <v>0</v>
      </c>
      <c r="E91" s="86"/>
      <c r="F91" s="86"/>
      <c r="G91" s="2"/>
      <c r="H91" s="25"/>
      <c r="I91" s="25"/>
      <c r="J91" s="25"/>
      <c r="K91" s="25"/>
      <c r="L91" s="25"/>
      <c r="M91" s="25"/>
      <c r="N91" s="25"/>
      <c r="O91" s="25"/>
      <c r="P91" s="25"/>
      <c r="Q91" s="25"/>
      <c r="R91" s="25"/>
      <c r="S91" s="25"/>
      <c r="T91" s="25"/>
      <c r="U91" s="25"/>
      <c r="V91" s="25"/>
      <c r="W91" s="25"/>
      <c r="X91" s="25"/>
      <c r="Y91" s="25"/>
      <c r="Z91" s="25"/>
      <c r="AA91" s="25"/>
    </row>
    <row r="92" spans="1:27" ht="14.5">
      <c r="A92" s="82"/>
      <c r="B92" s="410" t="s">
        <v>33</v>
      </c>
      <c r="C92" s="411"/>
      <c r="D92" s="79">
        <f>D84</f>
        <v>0</v>
      </c>
      <c r="E92" s="86"/>
      <c r="F92" s="86"/>
      <c r="G92" s="2"/>
      <c r="H92" s="25"/>
      <c r="I92" s="25"/>
      <c r="J92" s="25"/>
      <c r="K92" s="25"/>
      <c r="L92" s="25"/>
      <c r="M92" s="25"/>
      <c r="N92" s="25"/>
      <c r="O92" s="25"/>
      <c r="P92" s="25"/>
      <c r="Q92" s="25"/>
      <c r="R92" s="25"/>
      <c r="S92" s="25"/>
      <c r="T92" s="25"/>
      <c r="U92" s="25"/>
      <c r="V92" s="25"/>
      <c r="W92" s="25"/>
      <c r="X92" s="25"/>
      <c r="Y92" s="25"/>
      <c r="Z92" s="25"/>
      <c r="AA92" s="25"/>
    </row>
    <row r="93" spans="1:27" ht="22.5" customHeight="1">
      <c r="A93" s="82"/>
      <c r="B93" s="412" t="s">
        <v>34</v>
      </c>
      <c r="C93" s="413"/>
      <c r="D93" s="80">
        <f>SUM(D50+D48+D60)</f>
        <v>0</v>
      </c>
      <c r="E93" s="86"/>
      <c r="F93" s="86"/>
      <c r="G93" s="2"/>
      <c r="H93" s="25"/>
      <c r="I93" s="25"/>
      <c r="J93" s="25"/>
      <c r="K93" s="25"/>
      <c r="L93" s="25"/>
      <c r="M93" s="25"/>
      <c r="N93" s="25"/>
      <c r="O93" s="25"/>
      <c r="P93" s="25"/>
      <c r="Q93" s="25"/>
      <c r="R93" s="25"/>
      <c r="S93" s="25"/>
      <c r="T93" s="25"/>
      <c r="U93" s="25"/>
      <c r="V93" s="25"/>
      <c r="W93" s="25"/>
      <c r="X93" s="25"/>
      <c r="Y93" s="25"/>
      <c r="Z93" s="25"/>
      <c r="AA93" s="25"/>
    </row>
    <row r="94" spans="1:27" ht="14.5">
      <c r="A94" s="82"/>
      <c r="B94" s="410" t="s">
        <v>166</v>
      </c>
      <c r="C94" s="411"/>
      <c r="D94" s="79">
        <f>D50</f>
        <v>0</v>
      </c>
      <c r="E94" s="86"/>
      <c r="F94" s="86"/>
      <c r="G94" s="2"/>
      <c r="H94" s="25"/>
      <c r="I94" s="25"/>
      <c r="J94" s="25"/>
      <c r="K94" s="25"/>
      <c r="L94" s="25"/>
      <c r="M94" s="25"/>
      <c r="N94" s="25"/>
      <c r="O94" s="25"/>
      <c r="P94" s="25"/>
      <c r="Q94" s="25"/>
      <c r="R94" s="25"/>
      <c r="S94" s="25"/>
      <c r="T94" s="25"/>
      <c r="U94" s="25"/>
      <c r="V94" s="25"/>
      <c r="W94" s="25"/>
      <c r="X94" s="25"/>
      <c r="Y94" s="25"/>
      <c r="Z94" s="25"/>
      <c r="AA94" s="25"/>
    </row>
    <row r="95" spans="1:27" ht="14.5">
      <c r="A95" s="82"/>
      <c r="B95" s="410" t="s">
        <v>35</v>
      </c>
      <c r="C95" s="411"/>
      <c r="D95" s="79">
        <f>D60</f>
        <v>0</v>
      </c>
      <c r="E95" s="86"/>
      <c r="F95" s="86"/>
      <c r="G95" s="2"/>
      <c r="H95" s="25"/>
      <c r="I95" s="25"/>
      <c r="J95" s="25"/>
      <c r="K95" s="25"/>
      <c r="L95" s="25"/>
      <c r="M95" s="25"/>
      <c r="N95" s="25"/>
      <c r="O95" s="25"/>
      <c r="P95" s="25"/>
      <c r="Q95" s="25"/>
      <c r="R95" s="25"/>
      <c r="S95" s="25"/>
      <c r="T95" s="25"/>
      <c r="U95" s="25"/>
      <c r="V95" s="25"/>
      <c r="W95" s="25"/>
      <c r="X95" s="25"/>
      <c r="Y95" s="25"/>
      <c r="Z95" s="25"/>
      <c r="AA95" s="25"/>
    </row>
    <row r="96" spans="1:27" ht="14.5">
      <c r="A96" s="82"/>
      <c r="B96" s="437" t="s">
        <v>163</v>
      </c>
      <c r="C96" s="438"/>
      <c r="D96" s="79">
        <f>D48</f>
        <v>0</v>
      </c>
      <c r="E96" s="86"/>
      <c r="F96" s="86"/>
      <c r="G96" s="2"/>
      <c r="H96" s="25"/>
      <c r="I96" s="25"/>
      <c r="J96" s="25"/>
      <c r="K96" s="25"/>
      <c r="L96" s="25"/>
      <c r="M96" s="25"/>
      <c r="N96" s="25"/>
      <c r="O96" s="25"/>
      <c r="P96" s="25"/>
      <c r="Q96" s="25"/>
      <c r="R96" s="25"/>
      <c r="S96" s="25"/>
      <c r="T96" s="25"/>
      <c r="U96" s="25"/>
      <c r="V96" s="25"/>
      <c r="W96" s="25"/>
      <c r="X96" s="25"/>
      <c r="Y96" s="25"/>
      <c r="Z96" s="25"/>
      <c r="AA96" s="25"/>
    </row>
    <row r="97" spans="1:27" ht="46.5" hidden="1">
      <c r="A97" s="82"/>
      <c r="B97" s="87" t="s">
        <v>36</v>
      </c>
      <c r="C97" s="272"/>
      <c r="D97" s="88">
        <f>ROUND(D68+D71+D83,1)</f>
        <v>0</v>
      </c>
      <c r="E97" s="89"/>
      <c r="F97" s="86"/>
      <c r="G97" s="2"/>
      <c r="H97" s="25"/>
      <c r="I97" s="25"/>
      <c r="J97" s="25"/>
      <c r="K97" s="25"/>
      <c r="L97" s="25"/>
      <c r="M97" s="25"/>
      <c r="N97" s="25"/>
      <c r="O97" s="25"/>
      <c r="P97" s="25"/>
      <c r="Q97" s="25"/>
      <c r="R97" s="25"/>
      <c r="S97" s="25"/>
      <c r="T97" s="25"/>
      <c r="U97" s="25"/>
      <c r="V97" s="25"/>
      <c r="W97" s="25"/>
      <c r="X97" s="25"/>
      <c r="Y97" s="25"/>
      <c r="Z97" s="25"/>
      <c r="AA97" s="25"/>
    </row>
    <row r="98" spans="1:27" ht="15.5" hidden="1">
      <c r="A98" s="82"/>
      <c r="B98" s="90" t="s">
        <v>37</v>
      </c>
      <c r="C98" s="273"/>
      <c r="D98" s="91">
        <f>ROUND(D23-D46,1)</f>
        <v>0</v>
      </c>
      <c r="E98" s="89"/>
      <c r="F98" s="92"/>
      <c r="G98" s="11"/>
      <c r="H98" s="25"/>
      <c r="I98" s="25"/>
      <c r="J98" s="25"/>
      <c r="K98" s="25"/>
      <c r="L98" s="25"/>
      <c r="M98" s="25"/>
      <c r="N98" s="25"/>
      <c r="O98" s="25"/>
      <c r="P98" s="25"/>
      <c r="Q98" s="25"/>
      <c r="R98" s="25"/>
      <c r="S98" s="25"/>
      <c r="T98" s="25"/>
      <c r="U98" s="25"/>
      <c r="V98" s="25"/>
      <c r="W98" s="25"/>
      <c r="X98" s="25"/>
      <c r="Y98" s="25"/>
      <c r="Z98" s="25"/>
      <c r="AA98" s="25"/>
    </row>
    <row r="99" spans="1:27" ht="22.5" customHeight="1" thickBot="1">
      <c r="A99" s="82"/>
      <c r="B99" s="439" t="s">
        <v>38</v>
      </c>
      <c r="C99" s="440"/>
      <c r="D99" s="81">
        <f>ROUND(SUM(D89,D93),2)</f>
        <v>0</v>
      </c>
      <c r="E99" s="86"/>
      <c r="F99" s="86"/>
      <c r="G99" s="2"/>
      <c r="H99" s="25"/>
      <c r="I99" s="25"/>
      <c r="J99" s="25"/>
      <c r="K99" s="25"/>
      <c r="L99" s="25"/>
      <c r="M99" s="25"/>
      <c r="N99" s="25"/>
      <c r="O99" s="25"/>
      <c r="P99" s="25"/>
      <c r="Q99" s="25"/>
      <c r="R99" s="25"/>
      <c r="S99" s="25"/>
      <c r="T99" s="25"/>
      <c r="U99" s="25"/>
      <c r="V99" s="25"/>
      <c r="W99" s="25"/>
      <c r="X99" s="25"/>
      <c r="Y99" s="25"/>
      <c r="Z99" s="25"/>
      <c r="AA99" s="25"/>
    </row>
    <row r="100" spans="1:27" ht="14.5" thickBot="1">
      <c r="A100" s="82"/>
      <c r="B100" s="89"/>
      <c r="C100" s="89"/>
      <c r="D100" s="89"/>
      <c r="E100" s="89"/>
      <c r="F100" s="86"/>
      <c r="G100" s="2"/>
      <c r="H100" s="25"/>
      <c r="I100" s="25"/>
      <c r="J100" s="25"/>
      <c r="K100" s="25"/>
      <c r="L100" s="25"/>
      <c r="M100" s="25"/>
      <c r="N100" s="25"/>
      <c r="O100" s="25"/>
      <c r="P100" s="25"/>
      <c r="Q100" s="25"/>
      <c r="R100" s="25"/>
      <c r="S100" s="25"/>
      <c r="T100" s="25"/>
      <c r="U100" s="25"/>
      <c r="V100" s="25"/>
      <c r="W100" s="25"/>
      <c r="X100" s="25"/>
      <c r="Y100" s="25"/>
      <c r="Z100" s="25"/>
      <c r="AA100" s="25"/>
    </row>
    <row r="101" spans="1:27">
      <c r="A101" s="82"/>
      <c r="B101" s="430" t="s">
        <v>39</v>
      </c>
      <c r="C101" s="430"/>
      <c r="D101" s="431"/>
      <c r="E101" s="431"/>
      <c r="F101" s="431"/>
      <c r="G101" s="10"/>
      <c r="H101" s="25"/>
      <c r="I101" s="25"/>
      <c r="J101" s="25"/>
      <c r="K101" s="25"/>
      <c r="L101" s="25"/>
      <c r="M101" s="25"/>
      <c r="N101" s="25"/>
      <c r="O101" s="25"/>
      <c r="P101" s="25"/>
      <c r="Q101" s="25"/>
      <c r="R101" s="25"/>
      <c r="S101" s="25"/>
      <c r="T101" s="25"/>
      <c r="U101" s="25"/>
      <c r="V101" s="25"/>
      <c r="W101" s="25"/>
      <c r="X101" s="25"/>
      <c r="Y101" s="25"/>
      <c r="Z101" s="25"/>
      <c r="AA101" s="25"/>
    </row>
    <row r="102" spans="1:27">
      <c r="A102" s="25"/>
      <c r="B102" s="10"/>
      <c r="C102" s="10"/>
      <c r="D102" s="10"/>
      <c r="E102" s="10"/>
      <c r="F102" s="10"/>
      <c r="G102" s="10"/>
      <c r="H102" s="25"/>
      <c r="I102" s="25"/>
      <c r="J102" s="25"/>
      <c r="K102" s="25"/>
      <c r="L102" s="25"/>
      <c r="M102" s="25"/>
      <c r="N102" s="25"/>
      <c r="O102" s="25"/>
      <c r="P102" s="25"/>
      <c r="Q102" s="25"/>
      <c r="R102" s="25"/>
      <c r="S102" s="25"/>
      <c r="T102" s="25"/>
      <c r="U102" s="25"/>
      <c r="V102" s="25"/>
      <c r="W102" s="25"/>
      <c r="X102" s="25"/>
      <c r="Y102" s="25"/>
      <c r="Z102" s="25"/>
      <c r="AA102" s="25"/>
    </row>
    <row r="103" spans="1:27">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c r="A104" s="25"/>
      <c r="B104" s="25"/>
      <c r="C104" s="25"/>
      <c r="D104" s="25"/>
      <c r="E104" s="28"/>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c r="I105" s="25"/>
      <c r="J105" s="25"/>
      <c r="K105" s="25"/>
      <c r="L105" s="25"/>
      <c r="M105" s="25"/>
      <c r="N105" s="25"/>
      <c r="O105" s="25"/>
      <c r="P105" s="25"/>
      <c r="Q105" s="25"/>
      <c r="R105" s="25"/>
      <c r="S105" s="25"/>
      <c r="T105" s="25"/>
      <c r="U105" s="25"/>
      <c r="V105" s="25"/>
      <c r="W105" s="25"/>
      <c r="X105" s="25"/>
      <c r="Y105" s="25"/>
      <c r="Z105" s="25"/>
      <c r="AA105" s="25"/>
    </row>
  </sheetData>
  <sheetProtection algorithmName="SHA-512" hashValue="TuAPgAVPfu7sCPbpZo6AjjwUXqtXkqopLEBzrDu/ajVykj/FcH7o2RZ6a+PV1muElVA9bv0GIZSa91HsNZwqlQ==" saltValue="P+FLKP7N4p/HhDNHsB5LeQ==" spinCount="100000" sheet="1" formatColumns="0" formatRows="0" insertRows="0"/>
  <mergeCells count="58">
    <mergeCell ref="D46:D47"/>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40:C40"/>
    <mergeCell ref="B101:F101"/>
    <mergeCell ref="B65:F65"/>
    <mergeCell ref="B76:C76"/>
    <mergeCell ref="B77:C77"/>
    <mergeCell ref="B78:C78"/>
    <mergeCell ref="B79:C79"/>
    <mergeCell ref="B80:C80"/>
    <mergeCell ref="B81:C81"/>
    <mergeCell ref="B82:C82"/>
    <mergeCell ref="B83:C83"/>
    <mergeCell ref="B84:C84"/>
    <mergeCell ref="B94:C94"/>
    <mergeCell ref="B95:C95"/>
    <mergeCell ref="B96:C96"/>
    <mergeCell ref="B99:C99"/>
    <mergeCell ref="B89:C89"/>
    <mergeCell ref="C29:E29"/>
    <mergeCell ref="C32:E32"/>
    <mergeCell ref="B29:B37"/>
    <mergeCell ref="C33:C34"/>
    <mergeCell ref="C35:C37"/>
    <mergeCell ref="E30:E31"/>
    <mergeCell ref="B44:C44"/>
    <mergeCell ref="B43:C43"/>
    <mergeCell ref="B48:C48"/>
    <mergeCell ref="B50:C50"/>
    <mergeCell ref="B46:C47"/>
    <mergeCell ref="B54:C54"/>
    <mergeCell ref="B55:C55"/>
    <mergeCell ref="B56:C56"/>
    <mergeCell ref="B57:C57"/>
    <mergeCell ref="B58:C58"/>
    <mergeCell ref="B90:C90"/>
    <mergeCell ref="B91:C91"/>
    <mergeCell ref="B92:C92"/>
    <mergeCell ref="B93:C93"/>
    <mergeCell ref="B59:C59"/>
    <mergeCell ref="B68:C68"/>
    <mergeCell ref="B71:C71"/>
    <mergeCell ref="B74:C74"/>
    <mergeCell ref="B75:C75"/>
    <mergeCell ref="B64:F64"/>
  </mergeCells>
  <conditionalFormatting sqref="D89">
    <cfRule type="cellIs" dxfId="2" priority="1" stopIfTrue="1" operator="equal">
      <formula>D98</formula>
    </cfRule>
  </conditionalFormatting>
  <conditionalFormatting sqref="D97">
    <cfRule type="cellIs" dxfId="1" priority="2" stopIfTrue="1" operator="equal">
      <formula>#REF!</formula>
    </cfRule>
  </conditionalFormatting>
  <conditionalFormatting sqref="D99">
    <cfRule type="cellIs" dxfId="0" priority="3" stopIfTrue="1" operator="equal">
      <formula>$D$22</formula>
    </cfRule>
  </conditionalFormatting>
  <dataValidations count="6">
    <dataValidation type="decimal" allowBlank="1" showInputMessage="1" showErrorMessage="1" sqref="D75:D82" xr:uid="{00000000-0002-0000-0400-000000000000}">
      <formula1>0</formula1>
      <formula2>10000000</formula2>
    </dataValidation>
    <dataValidation operator="greaterThan" allowBlank="1" showInputMessage="1" showErrorMessage="1" sqref="E55:E59" xr:uid="{00000000-0002-0000-0400-000001000000}"/>
    <dataValidation type="decimal" operator="greaterThan" allowBlank="1" showInputMessage="1" showErrorMessage="1" sqref="D55:D59" xr:uid="{00000000-0002-0000-0400-000002000000}">
      <formula1>0</formula1>
    </dataValidation>
    <dataValidation allowBlank="1" showInputMessage="1" showErrorMessage="1" error="Ce montant est calculé à partir des données saisie dans l'annexe 1" sqref="D23" xr:uid="{00000000-0002-0000-0400-000003000000}"/>
    <dataValidation allowBlank="1" showInputMessage="1" showErrorMessage="1" error="Les apports en nature (bénévolat / biens et services) sont renseignées en dépenses dans l'annexe 1." sqref="D71" xr:uid="{00000000-0002-0000-0400-000004000000}"/>
    <dataValidation type="list" allowBlank="1" showInputMessage="1" showErrorMessage="1" sqref="D40" xr:uid="{00000000-0002-0000-0400-000005000000}">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Option Button 3">
              <controlPr locked="0" defaultSize="0" autoFill="0" autoLine="0" autoPict="0">
                <anchor moveWithCells="1">
                  <from>
                    <xdr:col>3</xdr:col>
                    <xdr:colOff>400050</xdr:colOff>
                    <xdr:row>29</xdr:row>
                    <xdr:rowOff>228600</xdr:rowOff>
                  </from>
                  <to>
                    <xdr:col>3</xdr:col>
                    <xdr:colOff>603250</xdr:colOff>
                    <xdr:row>29</xdr:row>
                    <xdr:rowOff>685800</xdr:rowOff>
                  </to>
                </anchor>
              </controlPr>
            </control>
          </mc:Choice>
        </mc:AlternateContent>
        <mc:AlternateContent xmlns:mc="http://schemas.openxmlformats.org/markup-compatibility/2006">
          <mc:Choice Requires="x14">
            <control shapeId="40964" r:id="rId5" name="Option Button 4">
              <controlPr locked="0" defaultSize="0" autoFill="0" autoLine="0" autoPict="0">
                <anchor moveWithCells="1">
                  <from>
                    <xdr:col>3</xdr:col>
                    <xdr:colOff>412750</xdr:colOff>
                    <xdr:row>33</xdr:row>
                    <xdr:rowOff>0</xdr:rowOff>
                  </from>
                  <to>
                    <xdr:col>3</xdr:col>
                    <xdr:colOff>622300</xdr:colOff>
                    <xdr:row>34</xdr:row>
                    <xdr:rowOff>82550</xdr:rowOff>
                  </to>
                </anchor>
              </controlPr>
            </control>
          </mc:Choice>
        </mc:AlternateContent>
        <mc:AlternateContent xmlns:mc="http://schemas.openxmlformats.org/markup-compatibility/2006">
          <mc:Choice Requires="x14">
            <control shapeId="40965" r:id="rId6" name="Option Button 5">
              <controlPr locked="0" defaultSize="0" autoFill="0" autoLine="0" autoPict="0">
                <anchor moveWithCells="1">
                  <from>
                    <xdr:col>3</xdr:col>
                    <xdr:colOff>419100</xdr:colOff>
                    <xdr:row>33</xdr:row>
                    <xdr:rowOff>374650</xdr:rowOff>
                  </from>
                  <to>
                    <xdr:col>3</xdr:col>
                    <xdr:colOff>622300</xdr:colOff>
                    <xdr:row>35</xdr:row>
                    <xdr:rowOff>57150</xdr:rowOff>
                  </to>
                </anchor>
              </controlPr>
            </control>
          </mc:Choice>
        </mc:AlternateContent>
        <mc:AlternateContent xmlns:mc="http://schemas.openxmlformats.org/markup-compatibility/2006">
          <mc:Choice Requires="x14">
            <control shapeId="40966" r:id="rId7" name="Option Button 6">
              <controlPr locked="0" defaultSize="0" autoFill="0" autoLine="0" autoPict="0">
                <anchor moveWithCells="1">
                  <from>
                    <xdr:col>3</xdr:col>
                    <xdr:colOff>412750</xdr:colOff>
                    <xdr:row>34</xdr:row>
                    <xdr:rowOff>336550</xdr:rowOff>
                  </from>
                  <to>
                    <xdr:col>3</xdr:col>
                    <xdr:colOff>622300</xdr:colOff>
                    <xdr:row>36</xdr:row>
                    <xdr:rowOff>19050</xdr:rowOff>
                  </to>
                </anchor>
              </controlPr>
            </control>
          </mc:Choice>
        </mc:AlternateContent>
        <mc:AlternateContent xmlns:mc="http://schemas.openxmlformats.org/markup-compatibility/2006">
          <mc:Choice Requires="x14">
            <control shapeId="40967" r:id="rId8" name="Option Button 7">
              <controlPr locked="0" defaultSize="0" autoFill="0" autoLine="0" autoPict="0">
                <anchor moveWithCells="1">
                  <from>
                    <xdr:col>3</xdr:col>
                    <xdr:colOff>419100</xdr:colOff>
                    <xdr:row>36</xdr:row>
                    <xdr:rowOff>0</xdr:rowOff>
                  </from>
                  <to>
                    <xdr:col>3</xdr:col>
                    <xdr:colOff>628650</xdr:colOff>
                    <xdr:row>37</xdr:row>
                    <xdr:rowOff>76200</xdr:rowOff>
                  </to>
                </anchor>
              </controlPr>
            </control>
          </mc:Choice>
        </mc:AlternateContent>
        <mc:AlternateContent xmlns:mc="http://schemas.openxmlformats.org/markup-compatibility/2006">
          <mc:Choice Requires="x14">
            <control shapeId="40973" r:id="rId9" name="Option Button 13">
              <controlPr locked="0" defaultSize="0" autoFill="0" autoLine="0" autoPict="0">
                <anchor moveWithCells="1">
                  <from>
                    <xdr:col>3</xdr:col>
                    <xdr:colOff>412750</xdr:colOff>
                    <xdr:row>30</xdr:row>
                    <xdr:rowOff>44450</xdr:rowOff>
                  </from>
                  <to>
                    <xdr:col>3</xdr:col>
                    <xdr:colOff>615950</xdr:colOff>
                    <xdr:row>30</xdr:row>
                    <xdr:rowOff>520700</xdr:rowOff>
                  </to>
                </anchor>
              </controlPr>
            </control>
          </mc:Choice>
        </mc:AlternateContent>
        <mc:AlternateContent xmlns:mc="http://schemas.openxmlformats.org/markup-compatibility/2006">
          <mc:Choice Requires="x14">
            <control shapeId="40975" r:id="rId10" name="Option Button 15">
              <controlPr locked="0" defaultSize="0" autoFill="0" autoLine="0" autoPict="0">
                <anchor moveWithCells="1">
                  <from>
                    <xdr:col>3</xdr:col>
                    <xdr:colOff>393700</xdr:colOff>
                    <xdr:row>31</xdr:row>
                    <xdr:rowOff>336550</xdr:rowOff>
                  </from>
                  <to>
                    <xdr:col>3</xdr:col>
                    <xdr:colOff>603250</xdr:colOff>
                    <xdr:row>33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S70"/>
  <sheetViews>
    <sheetView zoomScale="70" zoomScaleNormal="70" zoomScaleSheetLayoutView="80" zoomScalePageLayoutView="50" workbookViewId="0">
      <selection activeCell="B6" sqref="B6"/>
    </sheetView>
  </sheetViews>
  <sheetFormatPr baseColWidth="10" defaultColWidth="10.81640625" defaultRowHeight="14.5"/>
  <cols>
    <col min="1" max="1" width="5.7265625" style="18" customWidth="1"/>
    <col min="2" max="2" width="38.453125" style="18" customWidth="1"/>
    <col min="3" max="3" width="38.1796875" style="18" customWidth="1"/>
    <col min="4" max="4" width="32.26953125" style="18" customWidth="1"/>
    <col min="5" max="5" width="35.36328125" style="307" customWidth="1"/>
    <col min="6" max="6" width="31.36328125" style="307" customWidth="1"/>
    <col min="7" max="7" width="31.26953125" style="307" customWidth="1"/>
    <col min="8" max="8" width="34" style="307" customWidth="1"/>
    <col min="9" max="9" width="10.81640625" style="18"/>
    <col min="10" max="10" width="21.453125" style="18" customWidth="1"/>
    <col min="11" max="16384" width="10.81640625" style="18"/>
  </cols>
  <sheetData>
    <row r="1" spans="1:19" s="32" customFormat="1" ht="154.5" customHeight="1">
      <c r="A1" s="120"/>
      <c r="B1" s="120"/>
      <c r="C1" s="120"/>
      <c r="D1" s="120"/>
      <c r="E1" s="296"/>
      <c r="F1" s="296"/>
      <c r="G1" s="296"/>
      <c r="H1" s="296"/>
      <c r="I1" s="120"/>
      <c r="J1" s="120"/>
      <c r="K1" s="120"/>
      <c r="L1" s="120"/>
      <c r="M1" s="120"/>
      <c r="N1" s="120"/>
    </row>
    <row r="2" spans="1:19" customFormat="1" ht="30">
      <c r="A2" s="120"/>
      <c r="B2" s="377" t="s">
        <v>154</v>
      </c>
      <c r="C2" s="399"/>
      <c r="D2" s="399"/>
      <c r="E2" s="399"/>
      <c r="F2" s="399"/>
      <c r="G2" s="399"/>
      <c r="H2" s="399"/>
      <c r="I2" s="136"/>
      <c r="J2" s="136"/>
      <c r="K2" s="120"/>
      <c r="L2" s="120"/>
      <c r="M2" s="120"/>
      <c r="N2" s="120"/>
    </row>
    <row r="3" spans="1:19" customFormat="1" ht="18">
      <c r="A3" s="120"/>
      <c r="B3" s="378" t="s">
        <v>300</v>
      </c>
      <c r="C3" s="399"/>
      <c r="D3" s="399"/>
      <c r="E3" s="399"/>
      <c r="F3" s="399"/>
      <c r="G3" s="399"/>
      <c r="H3" s="399"/>
      <c r="I3" s="246"/>
      <c r="J3" s="246"/>
      <c r="K3" s="120"/>
      <c r="L3" s="120"/>
      <c r="M3" s="120"/>
      <c r="N3" s="120"/>
    </row>
    <row r="4" spans="1:19" customFormat="1" ht="18">
      <c r="A4" s="120"/>
      <c r="B4" s="378" t="s">
        <v>40</v>
      </c>
      <c r="C4" s="399"/>
      <c r="D4" s="399"/>
      <c r="E4" s="399"/>
      <c r="F4" s="399"/>
      <c r="G4" s="399"/>
      <c r="H4" s="399"/>
      <c r="I4" s="137"/>
      <c r="J4" s="137"/>
      <c r="K4" s="120"/>
      <c r="L4" s="120"/>
      <c r="M4" s="120"/>
      <c r="N4" s="120"/>
    </row>
    <row r="5" spans="1:19" customFormat="1" ht="19.5" customHeight="1">
      <c r="A5" s="120"/>
      <c r="B5" s="120"/>
      <c r="C5" s="120"/>
      <c r="D5" s="120"/>
      <c r="E5" s="296"/>
      <c r="F5" s="296"/>
      <c r="G5" s="296"/>
      <c r="H5" s="296"/>
      <c r="I5" s="120"/>
      <c r="J5" s="120"/>
      <c r="K5" s="120"/>
      <c r="L5" s="120"/>
      <c r="M5" s="120"/>
      <c r="N5" s="120"/>
    </row>
    <row r="6" spans="1:19" customFormat="1" ht="19.5" customHeight="1">
      <c r="A6" s="120"/>
      <c r="B6" s="121" t="s">
        <v>363</v>
      </c>
      <c r="C6" s="122"/>
      <c r="D6" s="122"/>
      <c r="E6" s="297"/>
      <c r="F6" s="297"/>
      <c r="G6" s="297"/>
      <c r="H6" s="297"/>
      <c r="I6" s="122"/>
      <c r="J6" s="122"/>
      <c r="K6" s="120"/>
      <c r="L6" s="120"/>
      <c r="M6" s="120"/>
      <c r="N6" s="120"/>
    </row>
    <row r="7" spans="1:19" customFormat="1" ht="18.649999999999999" customHeight="1">
      <c r="A7" s="120"/>
      <c r="B7" s="121" t="s">
        <v>421</v>
      </c>
      <c r="C7" s="122"/>
      <c r="D7" s="122"/>
      <c r="E7" s="297"/>
      <c r="F7" s="297"/>
      <c r="G7" s="297"/>
      <c r="H7" s="297"/>
      <c r="I7" s="122"/>
      <c r="J7" s="122"/>
      <c r="K7" s="120"/>
      <c r="L7" s="120"/>
      <c r="M7" s="120"/>
      <c r="N7" s="120"/>
    </row>
    <row r="8" spans="1:19" customFormat="1" ht="18.649999999999999" customHeight="1">
      <c r="A8" s="120"/>
      <c r="B8" s="254" t="s">
        <v>422</v>
      </c>
      <c r="C8" s="122"/>
      <c r="D8" s="122"/>
      <c r="E8" s="297"/>
      <c r="F8" s="297"/>
      <c r="G8" s="297"/>
      <c r="H8" s="297"/>
      <c r="I8" s="122"/>
      <c r="J8" s="122"/>
      <c r="K8" s="120"/>
      <c r="L8" s="120"/>
      <c r="M8" s="120"/>
      <c r="N8" s="120"/>
      <c r="O8" s="32"/>
      <c r="P8" s="32"/>
      <c r="Q8" s="32"/>
      <c r="R8" s="32"/>
      <c r="S8" s="32"/>
    </row>
    <row r="9" spans="1:19" customFormat="1" ht="18" customHeight="1">
      <c r="A9" s="120"/>
      <c r="B9" s="120"/>
      <c r="C9" s="120"/>
      <c r="D9" s="120"/>
      <c r="E9" s="296"/>
      <c r="F9" s="296"/>
      <c r="G9" s="296"/>
      <c r="H9" s="296"/>
      <c r="I9" s="120"/>
      <c r="J9" s="120"/>
      <c r="K9" s="120"/>
      <c r="L9" s="120"/>
      <c r="M9" s="120"/>
      <c r="N9" s="120"/>
    </row>
    <row r="10" spans="1:19" customFormat="1" ht="25">
      <c r="A10" s="120"/>
      <c r="B10" s="123" t="s">
        <v>332</v>
      </c>
      <c r="C10" s="122"/>
      <c r="D10" s="122"/>
      <c r="E10" s="297"/>
      <c r="F10" s="297"/>
      <c r="G10" s="297"/>
      <c r="H10" s="297"/>
      <c r="I10" s="122"/>
      <c r="J10" s="122"/>
      <c r="K10" s="120"/>
      <c r="L10" s="120"/>
      <c r="M10" s="120"/>
      <c r="N10" s="120"/>
    </row>
    <row r="11" spans="1:19" ht="29.15" customHeight="1">
      <c r="A11" s="180"/>
      <c r="B11" s="181" t="s">
        <v>143</v>
      </c>
      <c r="C11" s="182"/>
      <c r="D11" s="182"/>
      <c r="E11" s="298"/>
      <c r="F11" s="298"/>
      <c r="G11" s="298"/>
      <c r="H11" s="298"/>
      <c r="I11" s="120"/>
      <c r="J11" s="120"/>
      <c r="K11" s="120"/>
      <c r="L11" s="120"/>
      <c r="M11" s="120"/>
      <c r="N11" s="120"/>
    </row>
    <row r="12" spans="1:19" ht="25">
      <c r="A12" s="180"/>
      <c r="B12" s="183"/>
      <c r="C12" s="182"/>
      <c r="D12" s="182"/>
      <c r="E12" s="298"/>
      <c r="F12" s="298"/>
      <c r="G12" s="298"/>
      <c r="H12" s="298"/>
      <c r="I12" s="120"/>
      <c r="J12" s="120"/>
      <c r="K12" s="120"/>
      <c r="L12" s="120"/>
      <c r="M12" s="120"/>
      <c r="N12" s="120"/>
    </row>
    <row r="13" spans="1:19" ht="25" customHeight="1">
      <c r="A13" s="86"/>
      <c r="B13" s="463" t="s">
        <v>72</v>
      </c>
      <c r="C13" s="464"/>
      <c r="D13" s="464"/>
      <c r="E13" s="464"/>
      <c r="F13" s="454"/>
      <c r="G13" s="298"/>
      <c r="H13" s="298"/>
      <c r="I13" s="120"/>
      <c r="J13" s="120"/>
      <c r="K13" s="120"/>
      <c r="L13" s="120"/>
      <c r="M13" s="120"/>
      <c r="N13" s="120"/>
    </row>
    <row r="14" spans="1:19" ht="25" customHeight="1">
      <c r="A14" s="86"/>
      <c r="B14" s="128" t="s">
        <v>9</v>
      </c>
      <c r="C14" s="465" t="str">
        <f>IF('ANXE1a-Dépenses prévi'!C14:C14=0,"Veuillez renseigner cette information à l'annexe 1",'ANXE1a-Dépenses prévi'!C14:C14)</f>
        <v>Veuillez renseigner cette information à l'annexe 1</v>
      </c>
      <c r="D14" s="466"/>
      <c r="E14" s="466"/>
      <c r="F14" s="467"/>
      <c r="G14" s="298"/>
      <c r="H14" s="298"/>
      <c r="I14" s="120"/>
      <c r="J14" s="120"/>
      <c r="K14" s="120"/>
      <c r="L14" s="120"/>
      <c r="M14" s="120"/>
      <c r="N14" s="120"/>
    </row>
    <row r="15" spans="1:19" ht="25" customHeight="1">
      <c r="A15" s="86"/>
      <c r="B15" s="129"/>
      <c r="C15" s="130"/>
      <c r="D15" s="130"/>
      <c r="E15" s="299"/>
      <c r="F15" s="299"/>
      <c r="G15" s="299"/>
      <c r="H15" s="299"/>
      <c r="I15" s="120"/>
      <c r="J15" s="120"/>
      <c r="K15" s="120"/>
      <c r="L15" s="120"/>
      <c r="M15" s="120"/>
      <c r="N15" s="120"/>
    </row>
    <row r="16" spans="1:19" ht="25" customHeight="1">
      <c r="A16" s="184"/>
      <c r="B16" s="463" t="s">
        <v>10</v>
      </c>
      <c r="C16" s="464"/>
      <c r="D16" s="464"/>
      <c r="E16" s="464"/>
      <c r="F16" s="454"/>
      <c r="G16" s="298"/>
      <c r="H16" s="298"/>
      <c r="I16" s="120"/>
      <c r="J16" s="120"/>
      <c r="K16" s="120"/>
      <c r="L16" s="120"/>
      <c r="M16" s="120"/>
      <c r="N16" s="120"/>
    </row>
    <row r="17" spans="1:14" ht="25" customHeight="1">
      <c r="A17" s="86"/>
      <c r="B17" s="128" t="s">
        <v>11</v>
      </c>
      <c r="C17" s="465" t="str">
        <f>IF('ANXE1a-Dépenses prévi'!C17:C17=0,"Veuillez renseigner cette information à l'annexe 1",'ANXE1a-Dépenses prévi'!C17:C17)</f>
        <v>Veuillez renseigner cette information à l'annexe 1</v>
      </c>
      <c r="D17" s="466"/>
      <c r="E17" s="466"/>
      <c r="F17" s="467"/>
      <c r="G17" s="298"/>
      <c r="H17" s="298"/>
      <c r="I17" s="120"/>
      <c r="J17" s="120"/>
      <c r="K17" s="120"/>
      <c r="L17" s="120"/>
      <c r="M17" s="120"/>
      <c r="N17" s="120"/>
    </row>
    <row r="18" spans="1:14" s="21" customFormat="1" ht="25" customHeight="1">
      <c r="A18" s="86"/>
      <c r="B18" s="141"/>
      <c r="C18" s="142"/>
      <c r="D18" s="142"/>
      <c r="E18" s="300"/>
      <c r="F18" s="300"/>
      <c r="G18" s="308"/>
      <c r="H18" s="308"/>
      <c r="I18" s="120"/>
      <c r="J18" s="120"/>
      <c r="K18" s="120"/>
      <c r="L18" s="120"/>
      <c r="M18" s="120"/>
      <c r="N18" s="120"/>
    </row>
    <row r="19" spans="1:14">
      <c r="A19" s="86"/>
      <c r="B19" s="132"/>
      <c r="C19" s="133"/>
      <c r="D19" s="120"/>
      <c r="E19" s="301"/>
      <c r="F19" s="301"/>
      <c r="G19" s="301"/>
      <c r="H19" s="301"/>
      <c r="I19" s="120"/>
      <c r="J19" s="120"/>
      <c r="K19" s="120"/>
      <c r="L19" s="120"/>
      <c r="M19" s="120"/>
      <c r="N19" s="120"/>
    </row>
    <row r="20" spans="1:14" ht="27.65" customHeight="1">
      <c r="A20" s="86"/>
      <c r="B20" s="460" t="s">
        <v>142</v>
      </c>
      <c r="C20" s="461"/>
      <c r="D20" s="461"/>
      <c r="E20" s="461"/>
      <c r="F20" s="461"/>
      <c r="G20" s="461"/>
      <c r="H20" s="462"/>
      <c r="I20" s="120"/>
      <c r="J20" s="120"/>
      <c r="K20" s="120"/>
      <c r="L20" s="120"/>
      <c r="M20" s="120"/>
      <c r="N20" s="120"/>
    </row>
    <row r="21" spans="1:14">
      <c r="A21" s="86"/>
      <c r="B21" s="89"/>
      <c r="C21" s="186"/>
      <c r="D21" s="186"/>
      <c r="E21" s="302"/>
      <c r="F21" s="302"/>
      <c r="G21" s="302"/>
      <c r="H21" s="309"/>
      <c r="I21" s="120"/>
      <c r="J21" s="120"/>
      <c r="K21" s="120"/>
      <c r="L21" s="120"/>
      <c r="M21" s="120"/>
      <c r="N21" s="120"/>
    </row>
    <row r="22" spans="1:14" ht="69.5" customHeight="1">
      <c r="A22" s="86"/>
      <c r="B22" s="117" t="s">
        <v>12</v>
      </c>
      <c r="C22" s="117" t="s">
        <v>369</v>
      </c>
      <c r="D22" s="117" t="s">
        <v>368</v>
      </c>
      <c r="E22" s="303" t="s">
        <v>367</v>
      </c>
      <c r="F22" s="303" t="s">
        <v>340</v>
      </c>
      <c r="G22" s="303" t="s">
        <v>341</v>
      </c>
      <c r="H22" s="303" t="s">
        <v>342</v>
      </c>
      <c r="I22" s="120"/>
      <c r="J22" s="120"/>
      <c r="K22" s="120"/>
      <c r="L22" s="120"/>
      <c r="M22" s="120"/>
      <c r="N22" s="120"/>
    </row>
    <row r="23" spans="1:14" s="32" customFormat="1" ht="34.5" customHeight="1">
      <c r="A23" s="86"/>
      <c r="B23" s="153"/>
      <c r="C23" s="153" t="s">
        <v>370</v>
      </c>
      <c r="D23" s="153" t="s">
        <v>371</v>
      </c>
      <c r="E23" s="153" t="s">
        <v>373</v>
      </c>
      <c r="F23" s="153" t="s">
        <v>372</v>
      </c>
      <c r="G23" s="153" t="s">
        <v>374</v>
      </c>
      <c r="H23" s="153" t="s">
        <v>375</v>
      </c>
      <c r="I23" s="120"/>
      <c r="J23" s="120"/>
      <c r="K23" s="120"/>
      <c r="L23" s="120"/>
      <c r="M23" s="120"/>
      <c r="N23" s="120"/>
    </row>
    <row r="24" spans="1:14" ht="22" customHeight="1">
      <c r="A24" s="2"/>
      <c r="B24" s="22"/>
      <c r="C24" s="22"/>
      <c r="D24" s="23"/>
      <c r="E24" s="311"/>
      <c r="F24" s="311"/>
      <c r="G24" s="311"/>
      <c r="H24" s="311"/>
    </row>
    <row r="25" spans="1:14" ht="22" customHeight="1">
      <c r="A25" s="2"/>
      <c r="B25" s="22"/>
      <c r="C25" s="22"/>
      <c r="D25" s="23"/>
      <c r="E25" s="311"/>
      <c r="F25" s="311"/>
      <c r="G25" s="311"/>
      <c r="H25" s="311"/>
    </row>
    <row r="26" spans="1:14" ht="22" customHeight="1">
      <c r="A26" s="2"/>
      <c r="B26" s="22"/>
      <c r="C26" s="22"/>
      <c r="D26" s="23"/>
      <c r="E26" s="311"/>
      <c r="F26" s="311"/>
      <c r="G26" s="311"/>
      <c r="H26" s="311"/>
    </row>
    <row r="27" spans="1:14" ht="22" customHeight="1">
      <c r="A27" s="2"/>
      <c r="B27" s="22"/>
      <c r="C27" s="22"/>
      <c r="D27" s="23"/>
      <c r="E27" s="311"/>
      <c r="F27" s="311"/>
      <c r="G27" s="311"/>
      <c r="H27" s="311"/>
    </row>
    <row r="28" spans="1:14" ht="22" customHeight="1">
      <c r="A28" s="2"/>
      <c r="B28" s="22"/>
      <c r="C28" s="22"/>
      <c r="D28" s="23"/>
      <c r="E28" s="311"/>
      <c r="F28" s="311"/>
      <c r="G28" s="311"/>
      <c r="H28" s="311"/>
    </row>
    <row r="29" spans="1:14" ht="22" customHeight="1">
      <c r="A29" s="2"/>
      <c r="B29" s="22"/>
      <c r="C29" s="22"/>
      <c r="D29" s="23"/>
      <c r="E29" s="311"/>
      <c r="F29" s="311"/>
      <c r="G29" s="311"/>
      <c r="H29" s="311"/>
    </row>
    <row r="30" spans="1:14" ht="22" customHeight="1">
      <c r="A30" s="2"/>
      <c r="B30" s="22"/>
      <c r="C30" s="22"/>
      <c r="D30" s="23"/>
      <c r="E30" s="311"/>
      <c r="F30" s="311"/>
      <c r="G30" s="311"/>
      <c r="H30" s="311"/>
    </row>
    <row r="31" spans="1:14" ht="22" customHeight="1">
      <c r="A31" s="2"/>
      <c r="B31" s="22"/>
      <c r="C31" s="22"/>
      <c r="D31" s="23"/>
      <c r="E31" s="311"/>
      <c r="F31" s="311"/>
      <c r="G31" s="311"/>
      <c r="H31" s="311"/>
    </row>
    <row r="32" spans="1:14" ht="22" customHeight="1">
      <c r="A32" s="2"/>
      <c r="B32" s="22"/>
      <c r="C32" s="22"/>
      <c r="D32" s="23"/>
      <c r="E32" s="311"/>
      <c r="F32" s="311"/>
      <c r="G32" s="311"/>
      <c r="H32" s="311"/>
    </row>
    <row r="33" spans="1:14" ht="22" customHeight="1">
      <c r="A33" s="2"/>
      <c r="B33" s="22"/>
      <c r="C33" s="22"/>
      <c r="D33" s="23"/>
      <c r="E33" s="311"/>
      <c r="F33" s="311"/>
      <c r="G33" s="311"/>
      <c r="H33" s="311"/>
    </row>
    <row r="34" spans="1:14" ht="22" customHeight="1">
      <c r="A34" s="2"/>
      <c r="B34" s="22"/>
      <c r="C34" s="22"/>
      <c r="D34" s="23"/>
      <c r="E34" s="311"/>
      <c r="F34" s="311"/>
      <c r="G34" s="311"/>
      <c r="H34" s="311"/>
    </row>
    <row r="35" spans="1:14" ht="22" customHeight="1">
      <c r="A35" s="2"/>
      <c r="B35" s="22"/>
      <c r="C35" s="22"/>
      <c r="D35" s="23"/>
      <c r="E35" s="311"/>
      <c r="F35" s="311"/>
      <c r="G35" s="311"/>
      <c r="H35" s="311"/>
    </row>
    <row r="36" spans="1:14" ht="22" customHeight="1">
      <c r="A36" s="2"/>
      <c r="B36" s="22"/>
      <c r="C36" s="22"/>
      <c r="D36" s="23"/>
      <c r="E36" s="311"/>
      <c r="F36" s="311"/>
      <c r="G36" s="311"/>
      <c r="H36" s="311"/>
    </row>
    <row r="37" spans="1:14" ht="22" customHeight="1">
      <c r="A37" s="2"/>
      <c r="B37" s="22"/>
      <c r="C37" s="22"/>
      <c r="D37" s="23"/>
      <c r="E37" s="311"/>
      <c r="F37" s="311"/>
      <c r="G37" s="311"/>
      <c r="H37" s="311"/>
    </row>
    <row r="38" spans="1:14" ht="22" customHeight="1">
      <c r="A38" s="2"/>
      <c r="B38" s="22"/>
      <c r="C38" s="22"/>
      <c r="D38" s="23"/>
      <c r="E38" s="311"/>
      <c r="F38" s="311"/>
      <c r="G38" s="311"/>
      <c r="H38" s="311"/>
    </row>
    <row r="39" spans="1:14" ht="22" customHeight="1">
      <c r="A39" s="2"/>
      <c r="B39" s="22"/>
      <c r="C39" s="22"/>
      <c r="D39" s="23"/>
      <c r="E39" s="311"/>
      <c r="F39" s="311"/>
      <c r="G39" s="311"/>
      <c r="H39" s="311"/>
    </row>
    <row r="40" spans="1:14" ht="22" customHeight="1">
      <c r="A40" s="2"/>
      <c r="B40" s="22"/>
      <c r="C40" s="22"/>
      <c r="D40" s="23"/>
      <c r="E40" s="311"/>
      <c r="F40" s="311"/>
      <c r="G40" s="311"/>
      <c r="H40" s="311"/>
    </row>
    <row r="41" spans="1:14" ht="22" customHeight="1">
      <c r="A41" s="2"/>
      <c r="B41" s="22"/>
      <c r="C41" s="22"/>
      <c r="D41" s="23"/>
      <c r="E41" s="311"/>
      <c r="F41" s="311"/>
      <c r="G41" s="311"/>
      <c r="H41" s="311"/>
    </row>
    <row r="42" spans="1:14" ht="22" customHeight="1">
      <c r="A42" s="2"/>
      <c r="B42" s="22"/>
      <c r="C42" s="22"/>
      <c r="D42" s="23"/>
      <c r="E42" s="311"/>
      <c r="F42" s="311"/>
      <c r="G42" s="311"/>
      <c r="H42" s="311"/>
    </row>
    <row r="43" spans="1:14" ht="32.5" customHeight="1">
      <c r="A43" s="86"/>
      <c r="B43" s="281" t="s">
        <v>73</v>
      </c>
      <c r="C43" s="282">
        <f>SUM(C24:C42)</f>
        <v>0</v>
      </c>
      <c r="D43" s="283"/>
      <c r="E43" s="304">
        <f>SUM(E24:E42)</f>
        <v>0</v>
      </c>
      <c r="F43" s="304">
        <f>SUM(F24:F42)</f>
        <v>0</v>
      </c>
      <c r="G43" s="304">
        <f>SUM(G24:G42)</f>
        <v>0</v>
      </c>
      <c r="H43" s="304">
        <f>SUM(H24:H42)</f>
        <v>0</v>
      </c>
      <c r="I43" s="120"/>
      <c r="J43" s="120"/>
      <c r="K43" s="120"/>
      <c r="L43" s="120"/>
      <c r="M43" s="120"/>
      <c r="N43" s="120"/>
    </row>
    <row r="44" spans="1:14" ht="41.5" customHeight="1">
      <c r="A44" s="120"/>
      <c r="B44" s="120"/>
      <c r="C44" s="120"/>
      <c r="D44" s="120"/>
      <c r="E44" s="303" t="s">
        <v>366</v>
      </c>
      <c r="F44" s="304">
        <f>E43+F43</f>
        <v>0</v>
      </c>
      <c r="G44" s="296"/>
      <c r="H44" s="296"/>
      <c r="I44" s="120"/>
      <c r="J44" s="120"/>
      <c r="K44" s="120"/>
      <c r="L44" s="120"/>
      <c r="M44" s="120"/>
      <c r="N44" s="120"/>
    </row>
    <row r="45" spans="1:14" ht="25" customHeight="1">
      <c r="A45" s="120"/>
      <c r="B45" s="120"/>
      <c r="C45" s="120"/>
      <c r="D45" s="120"/>
      <c r="E45" s="296"/>
      <c r="F45" s="350" t="str">
        <f>IF(F44&lt;925000,"","Attention : l'opération est soumise à un plafond d'aides publique de 925 000€")</f>
        <v/>
      </c>
      <c r="G45" s="296"/>
      <c r="H45" s="296"/>
      <c r="I45" s="120"/>
      <c r="J45" s="120"/>
      <c r="K45" s="120"/>
      <c r="L45" s="120"/>
      <c r="M45" s="120"/>
      <c r="N45" s="120"/>
    </row>
    <row r="46" spans="1:14" ht="15.5">
      <c r="A46" s="120"/>
      <c r="B46" s="146"/>
      <c r="C46" s="146"/>
      <c r="D46" s="146"/>
      <c r="E46" s="305"/>
      <c r="F46" s="349" t="str">
        <f>IF(F44&lt;50000,"Attention, l'opération est soumise à un plancher d'éligibilité de 50 000€ d'aides publiques","")</f>
        <v>Attention, l'opération est soumise à un plancher d'éligibilité de 50 000€ d'aides publiques</v>
      </c>
      <c r="G46" s="305"/>
      <c r="H46" s="305"/>
      <c r="I46" s="146"/>
      <c r="J46" s="146"/>
      <c r="K46" s="146"/>
      <c r="L46" s="120"/>
      <c r="M46" s="120"/>
      <c r="N46" s="120"/>
    </row>
    <row r="47" spans="1:14">
      <c r="A47" s="146"/>
      <c r="B47" s="146"/>
      <c r="C47" s="146"/>
      <c r="D47" s="146"/>
      <c r="E47" s="305"/>
      <c r="G47" s="305"/>
      <c r="H47" s="305"/>
      <c r="I47" s="146"/>
      <c r="J47" s="146"/>
      <c r="K47" s="146"/>
      <c r="L47" s="120"/>
      <c r="M47" s="120"/>
      <c r="N47" s="120"/>
    </row>
    <row r="48" spans="1:14">
      <c r="A48" s="146"/>
      <c r="B48" s="459"/>
      <c r="C48" s="146"/>
      <c r="D48" s="146"/>
      <c r="E48" s="305"/>
      <c r="F48" s="305"/>
      <c r="G48" s="305"/>
      <c r="H48" s="305"/>
      <c r="I48" s="146"/>
      <c r="J48" s="146"/>
      <c r="K48" s="146"/>
      <c r="L48" s="120"/>
      <c r="M48" s="120"/>
      <c r="N48" s="120"/>
    </row>
    <row r="49" spans="1:14">
      <c r="A49" s="146"/>
      <c r="B49" s="459"/>
      <c r="C49" s="146"/>
      <c r="D49" s="146"/>
      <c r="E49" s="305"/>
      <c r="F49" s="305"/>
      <c r="G49" s="305"/>
      <c r="H49" s="305"/>
      <c r="I49" s="146"/>
      <c r="J49" s="146"/>
      <c r="K49" s="146"/>
      <c r="L49" s="120"/>
      <c r="M49" s="120"/>
      <c r="N49" s="120"/>
    </row>
    <row r="50" spans="1:14">
      <c r="A50" s="146"/>
      <c r="B50" s="187"/>
      <c r="C50" s="146"/>
      <c r="D50" s="146"/>
      <c r="E50" s="305"/>
      <c r="F50" s="305"/>
      <c r="G50" s="305"/>
      <c r="H50" s="305"/>
      <c r="I50" s="146"/>
      <c r="J50" s="146"/>
      <c r="K50" s="146"/>
      <c r="L50" s="120"/>
      <c r="M50" s="120"/>
      <c r="N50" s="120"/>
    </row>
    <row r="51" spans="1:14">
      <c r="A51" s="146"/>
      <c r="B51" s="188"/>
      <c r="C51" s="189"/>
      <c r="D51" s="146"/>
      <c r="E51" s="305"/>
      <c r="F51" s="305"/>
      <c r="G51" s="305"/>
      <c r="H51" s="310"/>
      <c r="I51" s="190"/>
      <c r="J51" s="190"/>
      <c r="K51" s="146"/>
      <c r="L51" s="120"/>
      <c r="M51" s="120"/>
      <c r="N51" s="120"/>
    </row>
    <row r="52" spans="1:14">
      <c r="A52" s="146"/>
      <c r="B52" s="188"/>
      <c r="C52" s="189"/>
      <c r="D52" s="146"/>
      <c r="E52" s="306"/>
      <c r="F52" s="306"/>
      <c r="G52" s="306"/>
      <c r="H52" s="305"/>
      <c r="I52" s="146"/>
      <c r="J52" s="146"/>
      <c r="K52" s="146"/>
      <c r="L52" s="120"/>
      <c r="M52" s="120"/>
      <c r="N52" s="120"/>
    </row>
    <row r="53" spans="1:14">
      <c r="A53" s="146"/>
      <c r="B53" s="191"/>
      <c r="C53" s="146"/>
      <c r="D53" s="120"/>
      <c r="E53" s="296"/>
      <c r="F53" s="296"/>
      <c r="G53" s="296"/>
      <c r="H53" s="296"/>
      <c r="I53" s="120"/>
      <c r="J53" s="120"/>
      <c r="K53" s="120"/>
      <c r="L53" s="120"/>
      <c r="M53" s="120"/>
      <c r="N53" s="120"/>
    </row>
    <row r="54" spans="1:14">
      <c r="A54" s="146"/>
      <c r="B54" s="191"/>
      <c r="C54" s="146"/>
      <c r="D54" s="120"/>
      <c r="E54" s="296"/>
      <c r="F54" s="296"/>
      <c r="G54" s="296"/>
      <c r="H54" s="296"/>
      <c r="I54" s="120"/>
      <c r="J54" s="120"/>
      <c r="K54" s="120"/>
      <c r="L54" s="120"/>
      <c r="M54" s="120"/>
      <c r="N54" s="120"/>
    </row>
    <row r="55" spans="1:14">
      <c r="A55" s="146"/>
      <c r="B55" s="146"/>
      <c r="C55" s="146"/>
      <c r="D55" s="120"/>
      <c r="E55" s="296"/>
      <c r="F55" s="296"/>
      <c r="G55" s="296"/>
      <c r="H55" s="296"/>
      <c r="I55" s="120"/>
      <c r="J55" s="120"/>
      <c r="K55" s="120"/>
      <c r="L55" s="120"/>
      <c r="M55" s="120"/>
      <c r="N55" s="120"/>
    </row>
    <row r="56" spans="1:14">
      <c r="A56" s="146"/>
      <c r="B56" s="146"/>
      <c r="C56" s="146"/>
      <c r="D56" s="120"/>
      <c r="E56" s="296"/>
      <c r="F56" s="296"/>
      <c r="G56" s="296"/>
      <c r="H56" s="296"/>
      <c r="I56" s="120"/>
      <c r="J56" s="120"/>
      <c r="K56" s="120"/>
      <c r="L56" s="120"/>
      <c r="M56" s="120"/>
      <c r="N56" s="120"/>
    </row>
    <row r="57" spans="1:14">
      <c r="A57" s="120"/>
      <c r="B57" s="120"/>
      <c r="C57" s="120"/>
      <c r="D57" s="120"/>
      <c r="E57" s="296"/>
      <c r="F57" s="296"/>
      <c r="G57" s="296"/>
      <c r="H57" s="296"/>
      <c r="I57" s="120"/>
      <c r="J57" s="120"/>
      <c r="K57" s="120"/>
      <c r="L57" s="120"/>
      <c r="M57" s="120"/>
      <c r="N57" s="120"/>
    </row>
    <row r="58" spans="1:14">
      <c r="A58" s="120"/>
      <c r="B58" s="120"/>
      <c r="C58" s="120"/>
      <c r="D58" s="120"/>
      <c r="E58" s="296"/>
      <c r="F58" s="296"/>
      <c r="G58" s="296"/>
      <c r="H58" s="296"/>
      <c r="I58" s="120"/>
      <c r="J58" s="120"/>
      <c r="K58" s="120"/>
      <c r="L58" s="120"/>
      <c r="M58" s="120"/>
      <c r="N58" s="120"/>
    </row>
    <row r="59" spans="1:14">
      <c r="A59" s="120"/>
      <c r="B59" s="120"/>
      <c r="C59" s="120"/>
      <c r="D59" s="120"/>
      <c r="E59" s="296"/>
      <c r="F59" s="296"/>
      <c r="G59" s="296"/>
      <c r="H59" s="296"/>
      <c r="I59" s="120"/>
      <c r="J59" s="120"/>
      <c r="K59" s="120"/>
      <c r="L59" s="120"/>
      <c r="M59" s="120"/>
      <c r="N59" s="120"/>
    </row>
    <row r="60" spans="1:14">
      <c r="A60" s="120"/>
      <c r="B60" s="120"/>
      <c r="C60" s="120"/>
      <c r="D60" s="120"/>
      <c r="E60" s="296"/>
      <c r="F60" s="296"/>
      <c r="G60" s="296"/>
      <c r="H60" s="296"/>
      <c r="I60" s="120"/>
      <c r="J60" s="120"/>
      <c r="K60" s="120"/>
      <c r="L60" s="120"/>
      <c r="M60" s="120"/>
      <c r="N60" s="120"/>
    </row>
    <row r="61" spans="1:14">
      <c r="A61" s="120"/>
      <c r="B61" s="120"/>
      <c r="C61" s="120"/>
      <c r="D61" s="120"/>
      <c r="E61" s="296"/>
      <c r="F61" s="296"/>
      <c r="G61" s="296"/>
      <c r="H61" s="296"/>
      <c r="I61" s="120"/>
      <c r="J61" s="120"/>
      <c r="K61" s="120"/>
      <c r="L61" s="120"/>
      <c r="M61" s="120"/>
      <c r="N61" s="120"/>
    </row>
    <row r="62" spans="1:14">
      <c r="A62" s="120"/>
      <c r="B62" s="120"/>
      <c r="C62" s="120"/>
      <c r="D62" s="120"/>
      <c r="E62" s="296"/>
      <c r="F62" s="296"/>
      <c r="G62" s="296"/>
      <c r="H62" s="296"/>
      <c r="I62" s="120"/>
      <c r="J62" s="120"/>
      <c r="K62" s="120"/>
      <c r="L62" s="120"/>
      <c r="M62" s="120"/>
      <c r="N62" s="120"/>
    </row>
    <row r="63" spans="1:14">
      <c r="A63" s="120"/>
      <c r="B63" s="120"/>
      <c r="C63" s="120"/>
      <c r="D63" s="120"/>
      <c r="E63" s="296"/>
      <c r="F63" s="296"/>
      <c r="G63" s="296"/>
      <c r="H63" s="296"/>
      <c r="I63" s="120"/>
      <c r="J63" s="120"/>
      <c r="K63" s="120"/>
      <c r="L63" s="120"/>
      <c r="M63" s="120"/>
      <c r="N63" s="120"/>
    </row>
    <row r="64" spans="1:14">
      <c r="A64" s="120"/>
      <c r="B64" s="120"/>
      <c r="C64" s="120"/>
      <c r="D64" s="120"/>
      <c r="E64" s="296"/>
      <c r="F64" s="296"/>
      <c r="G64" s="296"/>
      <c r="H64" s="296"/>
      <c r="I64" s="120"/>
      <c r="J64" s="120"/>
      <c r="K64" s="120"/>
      <c r="L64" s="120"/>
      <c r="M64" s="120"/>
      <c r="N64" s="120"/>
    </row>
    <row r="65" spans="1:14">
      <c r="A65" s="120"/>
      <c r="B65" s="120"/>
      <c r="C65" s="120"/>
      <c r="D65" s="120"/>
      <c r="E65" s="296"/>
      <c r="F65" s="296"/>
      <c r="G65" s="296"/>
      <c r="H65" s="296"/>
      <c r="I65" s="120"/>
      <c r="J65" s="120"/>
      <c r="K65" s="120"/>
      <c r="L65" s="120"/>
      <c r="M65" s="120"/>
      <c r="N65" s="120"/>
    </row>
    <row r="66" spans="1:14">
      <c r="A66" s="120"/>
      <c r="B66" s="120"/>
      <c r="C66" s="120"/>
      <c r="D66" s="120"/>
      <c r="E66" s="296"/>
      <c r="F66" s="296"/>
      <c r="G66" s="296"/>
      <c r="H66" s="296"/>
      <c r="I66" s="120"/>
      <c r="J66" s="120"/>
      <c r="K66" s="120"/>
      <c r="L66" s="120"/>
      <c r="M66" s="120"/>
      <c r="N66" s="120"/>
    </row>
    <row r="67" spans="1:14">
      <c r="A67" s="120"/>
      <c r="B67" s="120"/>
      <c r="C67" s="120"/>
      <c r="D67" s="120"/>
      <c r="E67" s="296"/>
      <c r="F67" s="296"/>
      <c r="G67" s="296"/>
      <c r="H67" s="296"/>
      <c r="I67" s="120"/>
      <c r="J67" s="120"/>
      <c r="K67" s="120"/>
      <c r="L67" s="120"/>
      <c r="M67" s="120"/>
      <c r="N67" s="120"/>
    </row>
    <row r="68" spans="1:14">
      <c r="A68" s="120"/>
      <c r="B68" s="120"/>
      <c r="C68" s="120"/>
      <c r="D68" s="120"/>
      <c r="E68" s="296"/>
      <c r="F68" s="296"/>
      <c r="G68" s="296"/>
      <c r="H68" s="296"/>
      <c r="I68" s="120"/>
      <c r="J68" s="120"/>
      <c r="K68" s="120"/>
      <c r="L68" s="120"/>
      <c r="M68" s="120"/>
      <c r="N68" s="120"/>
    </row>
    <row r="69" spans="1:14">
      <c r="A69" s="120"/>
      <c r="B69" s="120"/>
      <c r="C69" s="120"/>
      <c r="D69" s="120"/>
      <c r="E69" s="296"/>
      <c r="F69" s="296"/>
      <c r="G69" s="296"/>
      <c r="H69" s="296"/>
      <c r="I69" s="120"/>
      <c r="J69" s="120"/>
      <c r="K69" s="120"/>
      <c r="L69" s="120"/>
      <c r="M69" s="120"/>
      <c r="N69" s="120"/>
    </row>
    <row r="70" spans="1:14">
      <c r="A70" s="120"/>
      <c r="B70" s="120"/>
      <c r="C70" s="120"/>
      <c r="D70" s="120"/>
      <c r="E70" s="296"/>
      <c r="F70" s="296"/>
      <c r="G70" s="296"/>
      <c r="H70" s="296"/>
      <c r="I70" s="120"/>
      <c r="J70" s="120"/>
      <c r="K70" s="120"/>
      <c r="L70" s="120"/>
      <c r="M70" s="120"/>
      <c r="N70" s="120"/>
    </row>
  </sheetData>
  <sheetProtection algorithmName="SHA-512" hashValue="c8eEuOUZoWZldEJDHSYlUJf5J45zle3lhY/YX0j48bvT7T7SFiTpLJ7q5QeowFFI4QKHvv6PNUBHdwZm/1dpsg==" saltValue="DHK6uveEO4PCiRHJu/N3Vw==" spinCount="100000" sheet="1" formatColumns="0" formatRows="0" insertColumns="0" insertRows="0"/>
  <dataConsolidate/>
  <mergeCells count="9">
    <mergeCell ref="B2:H2"/>
    <mergeCell ref="B4:H4"/>
    <mergeCell ref="B48:B49"/>
    <mergeCell ref="B20:H20"/>
    <mergeCell ref="B13:F13"/>
    <mergeCell ref="C14:F14"/>
    <mergeCell ref="B16:F16"/>
    <mergeCell ref="C17:F17"/>
    <mergeCell ref="B3:H3"/>
  </mergeCell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2">
    <pageSetUpPr fitToPage="1"/>
  </sheetPr>
  <dimension ref="A1:R108"/>
  <sheetViews>
    <sheetView zoomScale="80" zoomScaleNormal="80" zoomScaleSheetLayoutView="70" workbookViewId="0">
      <selection activeCell="B7" sqref="B7:B8"/>
    </sheetView>
  </sheetViews>
  <sheetFormatPr baseColWidth="10" defaultColWidth="10.81640625" defaultRowHeight="14.5"/>
  <cols>
    <col min="1" max="1" width="5.54296875" style="12" customWidth="1"/>
    <col min="2" max="2" width="50.26953125" style="12" customWidth="1"/>
    <col min="3" max="3" width="29" style="12" customWidth="1"/>
    <col min="4" max="4" width="34.453125" style="12" customWidth="1"/>
    <col min="5" max="5" width="26.453125" style="12" customWidth="1"/>
    <col min="6" max="6" width="23" style="12" customWidth="1"/>
    <col min="7" max="7" width="10.81640625" style="12"/>
    <col min="8" max="8" width="50" style="12" customWidth="1"/>
    <col min="9" max="16384" width="10.81640625" style="12"/>
  </cols>
  <sheetData>
    <row r="1" spans="1:18" s="32" customFormat="1" ht="154" customHeight="1">
      <c r="A1" s="120"/>
      <c r="B1" s="120"/>
      <c r="C1" s="120"/>
      <c r="D1" s="120"/>
      <c r="E1" s="120"/>
      <c r="F1" s="120"/>
      <c r="G1" s="120"/>
      <c r="H1" s="120"/>
      <c r="I1" s="120"/>
      <c r="J1" s="120"/>
      <c r="K1" s="120"/>
      <c r="L1" s="120"/>
      <c r="M1" s="120"/>
    </row>
    <row r="2" spans="1:18" customFormat="1" ht="30">
      <c r="A2" s="120"/>
      <c r="B2" s="377" t="s">
        <v>154</v>
      </c>
      <c r="C2" s="493"/>
      <c r="D2" s="493"/>
      <c r="E2" s="493"/>
      <c r="F2" s="493"/>
      <c r="G2" s="120"/>
      <c r="H2" s="136"/>
      <c r="I2" s="136"/>
      <c r="J2" s="120"/>
      <c r="K2" s="120"/>
      <c r="L2" s="120"/>
      <c r="M2" s="120"/>
    </row>
    <row r="3" spans="1:18" customFormat="1" ht="18">
      <c r="A3" s="120"/>
      <c r="B3" s="378" t="s">
        <v>300</v>
      </c>
      <c r="C3" s="493"/>
      <c r="D3" s="493"/>
      <c r="E3" s="493"/>
      <c r="F3" s="493"/>
      <c r="G3" s="120"/>
      <c r="H3" s="246"/>
      <c r="I3" s="246"/>
      <c r="J3" s="120"/>
      <c r="K3" s="120"/>
      <c r="L3" s="120"/>
      <c r="M3" s="120"/>
    </row>
    <row r="4" spans="1:18" customFormat="1" ht="18">
      <c r="A4" s="120"/>
      <c r="B4" s="378" t="s">
        <v>40</v>
      </c>
      <c r="C4" s="493"/>
      <c r="D4" s="493"/>
      <c r="E4" s="493"/>
      <c r="F4" s="493"/>
      <c r="G4" s="120"/>
      <c r="H4" s="137"/>
      <c r="I4" s="137"/>
      <c r="J4" s="120"/>
      <c r="K4" s="120"/>
      <c r="L4" s="120"/>
      <c r="M4" s="120"/>
    </row>
    <row r="5" spans="1:18" customFormat="1" ht="19.5" customHeight="1">
      <c r="A5" s="120"/>
      <c r="B5" s="120"/>
      <c r="C5" s="120"/>
      <c r="D5" s="120"/>
      <c r="E5" s="120"/>
      <c r="F5" s="120"/>
      <c r="G5" s="120"/>
      <c r="H5" s="120"/>
      <c r="I5" s="120"/>
      <c r="J5" s="120"/>
      <c r="K5" s="120"/>
      <c r="L5" s="120"/>
      <c r="M5" s="120"/>
    </row>
    <row r="6" spans="1:18" customFormat="1" ht="19.5" customHeight="1">
      <c r="A6" s="120"/>
      <c r="B6" s="121" t="s">
        <v>363</v>
      </c>
      <c r="C6" s="122"/>
      <c r="D6" s="122"/>
      <c r="E6" s="122"/>
      <c r="F6" s="122"/>
      <c r="G6" s="122"/>
      <c r="H6" s="122"/>
      <c r="I6" s="122"/>
      <c r="J6" s="120"/>
      <c r="K6" s="120"/>
      <c r="L6" s="120"/>
      <c r="M6" s="120"/>
    </row>
    <row r="7" spans="1:18" customFormat="1" ht="18.649999999999999" customHeight="1">
      <c r="A7" s="120"/>
      <c r="B7" s="121" t="s">
        <v>421</v>
      </c>
      <c r="C7" s="122"/>
      <c r="D7" s="122"/>
      <c r="E7" s="122"/>
      <c r="F7" s="122"/>
      <c r="G7" s="122"/>
      <c r="H7" s="122"/>
      <c r="I7" s="122"/>
      <c r="J7" s="120"/>
      <c r="K7" s="120"/>
      <c r="L7" s="120"/>
      <c r="M7" s="120"/>
    </row>
    <row r="8" spans="1:18" customFormat="1" ht="18.649999999999999" customHeight="1">
      <c r="A8" s="120"/>
      <c r="B8" s="254" t="s">
        <v>422</v>
      </c>
      <c r="C8" s="122"/>
      <c r="D8" s="122"/>
      <c r="E8" s="122"/>
      <c r="F8" s="122"/>
      <c r="G8" s="122"/>
      <c r="H8" s="122"/>
      <c r="I8" s="122"/>
      <c r="J8" s="120"/>
      <c r="K8" s="120"/>
      <c r="L8" s="120"/>
      <c r="M8" s="120"/>
      <c r="N8" s="32"/>
      <c r="O8" s="32"/>
      <c r="P8" s="32"/>
      <c r="Q8" s="32"/>
      <c r="R8" s="32"/>
    </row>
    <row r="9" spans="1:18" customFormat="1" ht="18" customHeight="1">
      <c r="A9" s="120"/>
      <c r="B9" s="120"/>
      <c r="C9" s="120"/>
      <c r="D9" s="120"/>
      <c r="E9" s="120"/>
      <c r="F9" s="120"/>
      <c r="G9" s="120"/>
      <c r="H9" s="120"/>
      <c r="I9" s="120"/>
      <c r="J9" s="120"/>
      <c r="K9" s="120"/>
      <c r="L9" s="120"/>
      <c r="M9" s="120"/>
    </row>
    <row r="10" spans="1:18" customFormat="1" ht="25">
      <c r="A10" s="120"/>
      <c r="B10" s="123" t="s">
        <v>331</v>
      </c>
      <c r="C10" s="122"/>
      <c r="D10" s="122"/>
      <c r="E10" s="122"/>
      <c r="F10" s="122"/>
      <c r="G10" s="122"/>
      <c r="H10" s="122"/>
      <c r="I10" s="122"/>
      <c r="J10" s="120"/>
      <c r="K10" s="120"/>
      <c r="L10" s="120"/>
      <c r="M10" s="120"/>
    </row>
    <row r="11" spans="1:18" s="32" customFormat="1" ht="29.5" customHeight="1">
      <c r="A11" s="120"/>
      <c r="B11" s="494" t="s">
        <v>155</v>
      </c>
      <c r="C11" s="495"/>
      <c r="D11" s="495"/>
      <c r="E11" s="495"/>
      <c r="F11" s="495"/>
      <c r="G11" s="131"/>
      <c r="H11" s="86"/>
      <c r="I11" s="144"/>
      <c r="J11" s="144"/>
      <c r="K11" s="120"/>
      <c r="L11" s="120"/>
      <c r="M11" s="120"/>
    </row>
    <row r="12" spans="1:18" s="32" customFormat="1" ht="13" customHeight="1">
      <c r="A12" s="120"/>
      <c r="B12" s="192"/>
      <c r="C12" s="193"/>
      <c r="D12" s="193"/>
      <c r="E12" s="193"/>
      <c r="F12" s="193"/>
      <c r="G12" s="131"/>
      <c r="H12" s="86"/>
      <c r="I12" s="144"/>
      <c r="J12" s="144"/>
      <c r="K12" s="120"/>
      <c r="L12" s="120"/>
      <c r="M12" s="120"/>
    </row>
    <row r="13" spans="1:18" s="32" customFormat="1" ht="22" customHeight="1">
      <c r="A13" s="120"/>
      <c r="B13" s="496" t="s">
        <v>72</v>
      </c>
      <c r="C13" s="497"/>
      <c r="D13" s="497"/>
      <c r="E13" s="498"/>
      <c r="F13" s="120"/>
      <c r="G13" s="120"/>
      <c r="H13" s="86"/>
      <c r="I13" s="144"/>
      <c r="J13" s="144"/>
      <c r="K13" s="120"/>
      <c r="L13" s="120"/>
      <c r="M13" s="120"/>
    </row>
    <row r="14" spans="1:18" s="32" customFormat="1" ht="22" customHeight="1">
      <c r="A14" s="120"/>
      <c r="B14" s="128" t="s">
        <v>9</v>
      </c>
      <c r="C14" s="465" t="str">
        <f>IF('ANXE1a-Dépenses prévi'!C14:C14=0,"Veuillez renseigner cette information à l'annexe 1",'ANXE1a-Dépenses prévi'!C14:C14)</f>
        <v>Veuillez renseigner cette information à l'annexe 1</v>
      </c>
      <c r="D14" s="466"/>
      <c r="E14" s="467"/>
      <c r="F14" s="120"/>
      <c r="G14" s="120"/>
      <c r="H14" s="159"/>
      <c r="I14" s="144"/>
      <c r="J14" s="144"/>
      <c r="K14" s="120"/>
      <c r="L14" s="120"/>
      <c r="M14" s="120"/>
    </row>
    <row r="15" spans="1:18" s="32" customFormat="1" ht="22" customHeight="1">
      <c r="A15" s="120"/>
      <c r="B15" s="129"/>
      <c r="C15" s="130"/>
      <c r="D15" s="130"/>
      <c r="E15" s="130"/>
      <c r="F15" s="120"/>
      <c r="G15" s="131"/>
      <c r="H15" s="159"/>
      <c r="I15" s="144"/>
      <c r="J15" s="144"/>
      <c r="K15" s="120"/>
      <c r="L15" s="120"/>
      <c r="M15" s="120"/>
    </row>
    <row r="16" spans="1:18" s="32" customFormat="1" ht="22" customHeight="1">
      <c r="A16" s="120"/>
      <c r="B16" s="463" t="s">
        <v>10</v>
      </c>
      <c r="C16" s="464"/>
      <c r="D16" s="464"/>
      <c r="E16" s="454"/>
      <c r="F16" s="120"/>
      <c r="G16" s="120"/>
      <c r="H16" s="252"/>
      <c r="I16" s="185"/>
      <c r="J16" s="185"/>
      <c r="K16" s="120"/>
      <c r="L16" s="120"/>
      <c r="M16" s="120"/>
    </row>
    <row r="17" spans="1:18" s="32" customFormat="1" ht="22" customHeight="1">
      <c r="A17" s="120"/>
      <c r="B17" s="128" t="s">
        <v>11</v>
      </c>
      <c r="C17" s="465" t="str">
        <f>IF('ANXE1a-Dépenses prévi'!C17:C17=0,"Veuillez renseigner cette information à l'annexe 1",'ANXE1a-Dépenses prévi'!C17:C17)</f>
        <v>Veuillez renseigner cette information à l'annexe 1</v>
      </c>
      <c r="D17" s="466"/>
      <c r="E17" s="467"/>
      <c r="F17" s="120"/>
      <c r="G17" s="120"/>
      <c r="H17" s="159"/>
      <c r="I17" s="144"/>
      <c r="J17" s="144"/>
      <c r="K17" s="120"/>
      <c r="L17" s="120"/>
      <c r="M17" s="120"/>
    </row>
    <row r="18" spans="1:18" s="32" customFormat="1">
      <c r="A18" s="120"/>
      <c r="B18" s="141"/>
      <c r="C18" s="142"/>
      <c r="D18" s="142"/>
      <c r="E18" s="143"/>
      <c r="F18" s="144"/>
      <c r="G18" s="131"/>
      <c r="H18" s="159"/>
      <c r="I18" s="144"/>
      <c r="J18" s="144"/>
      <c r="K18" s="120"/>
      <c r="L18" s="120"/>
      <c r="M18" s="120"/>
    </row>
    <row r="19" spans="1:18" s="32" customFormat="1" ht="21.5" customHeight="1">
      <c r="A19" s="120"/>
      <c r="B19" s="463" t="s">
        <v>12</v>
      </c>
      <c r="C19" s="464"/>
      <c r="D19" s="464"/>
      <c r="E19" s="454"/>
      <c r="F19" s="120"/>
      <c r="G19" s="120"/>
      <c r="H19" s="159"/>
      <c r="I19" s="144"/>
      <c r="J19" s="144"/>
      <c r="K19" s="120"/>
      <c r="L19" s="120"/>
      <c r="M19" s="120"/>
    </row>
    <row r="20" spans="1:18" s="32" customFormat="1" ht="26.15" customHeight="1">
      <c r="A20" s="120"/>
      <c r="B20" s="128" t="s">
        <v>9</v>
      </c>
      <c r="C20" s="465" t="str">
        <f>IF('ANXE1a-Dépenses prévi'!C20:C20=0,"Veuillez renseigner cette information à l'annexe 1",'ANXE1a-Dépenses prévi'!C20:C20)</f>
        <v>Veuillez renseigner cette information à l'annexe 1</v>
      </c>
      <c r="D20" s="466"/>
      <c r="E20" s="467"/>
      <c r="F20" s="120"/>
      <c r="G20" s="120"/>
      <c r="H20" s="159"/>
      <c r="I20" s="144"/>
      <c r="J20" s="144"/>
      <c r="K20" s="120"/>
      <c r="L20" s="120"/>
      <c r="M20" s="120"/>
    </row>
    <row r="21" spans="1:18" ht="21">
      <c r="A21" s="120"/>
      <c r="B21" s="125"/>
      <c r="C21" s="126"/>
      <c r="D21" s="194"/>
      <c r="E21" s="126"/>
      <c r="F21" s="126"/>
      <c r="G21" s="126"/>
      <c r="H21" s="139"/>
      <c r="I21" s="120"/>
      <c r="J21" s="120"/>
      <c r="K21" s="120"/>
      <c r="L21" s="120"/>
      <c r="M21" s="120"/>
    </row>
    <row r="22" spans="1:18">
      <c r="A22" s="120"/>
      <c r="B22" s="120"/>
      <c r="C22" s="120"/>
      <c r="D22" s="120"/>
      <c r="E22" s="120"/>
      <c r="F22" s="120"/>
      <c r="G22" s="120"/>
      <c r="H22" s="139"/>
      <c r="I22" s="120"/>
      <c r="J22" s="120"/>
      <c r="K22" s="120"/>
      <c r="L22" s="120"/>
      <c r="M22" s="120"/>
    </row>
    <row r="23" spans="1:18" s="20" customFormat="1">
      <c r="A23" s="120"/>
      <c r="B23" s="120"/>
      <c r="C23" s="120"/>
      <c r="D23" s="120"/>
      <c r="E23" s="120"/>
      <c r="F23" s="120"/>
      <c r="G23" s="120"/>
      <c r="H23" s="139"/>
      <c r="I23" s="120"/>
      <c r="J23" s="120"/>
      <c r="K23" s="120"/>
      <c r="L23" s="120"/>
      <c r="M23" s="120"/>
    </row>
    <row r="24" spans="1:18" s="20" customFormat="1" ht="34" customHeight="1">
      <c r="A24" s="120"/>
      <c r="B24" s="474" t="s">
        <v>75</v>
      </c>
      <c r="C24" s="475"/>
      <c r="D24" s="475"/>
      <c r="E24" s="475"/>
      <c r="F24" s="139"/>
      <c r="G24" s="139"/>
      <c r="K24" s="139"/>
      <c r="L24" s="139"/>
      <c r="M24" s="120"/>
    </row>
    <row r="25" spans="1:18" s="20" customFormat="1" ht="30" customHeight="1">
      <c r="B25" s="198" t="s">
        <v>108</v>
      </c>
      <c r="C25" s="476"/>
      <c r="D25" s="476"/>
      <c r="E25" s="477"/>
      <c r="F25" s="139"/>
      <c r="G25" s="139"/>
      <c r="K25" s="139"/>
      <c r="L25" s="139"/>
      <c r="M25" s="120"/>
      <c r="N25" s="120"/>
      <c r="O25" s="120"/>
      <c r="P25" s="120"/>
      <c r="Q25" s="120"/>
      <c r="R25" s="120"/>
    </row>
    <row r="26" spans="1:18" s="20" customFormat="1" ht="30" customHeight="1">
      <c r="B26" s="198" t="s">
        <v>74</v>
      </c>
      <c r="C26" s="476" t="s">
        <v>107</v>
      </c>
      <c r="D26" s="476"/>
      <c r="E26" s="477"/>
      <c r="F26" s="139"/>
      <c r="G26" s="139"/>
      <c r="K26" s="139"/>
      <c r="L26" s="139"/>
      <c r="M26" s="120"/>
      <c r="N26" s="120"/>
      <c r="O26" s="120"/>
      <c r="P26" s="120"/>
      <c r="Q26" s="120"/>
      <c r="R26" s="120"/>
    </row>
    <row r="27" spans="1:18" s="20" customFormat="1" ht="30" customHeight="1">
      <c r="B27" s="198" t="s">
        <v>109</v>
      </c>
      <c r="C27" s="476"/>
      <c r="D27" s="476"/>
      <c r="E27" s="477"/>
      <c r="F27" s="139"/>
      <c r="G27" s="139"/>
      <c r="K27" s="139"/>
      <c r="L27" s="139"/>
      <c r="M27" s="120"/>
      <c r="N27" s="120"/>
      <c r="O27" s="120"/>
      <c r="P27" s="120"/>
      <c r="Q27" s="120"/>
      <c r="R27" s="120"/>
    </row>
    <row r="28" spans="1:18" s="20" customFormat="1" ht="30" customHeight="1">
      <c r="B28" s="198" t="s">
        <v>110</v>
      </c>
      <c r="C28" s="478">
        <v>2</v>
      </c>
      <c r="D28" s="478"/>
      <c r="E28" s="479"/>
      <c r="F28" s="139"/>
      <c r="G28" s="139"/>
      <c r="K28" s="139"/>
      <c r="L28" s="139"/>
      <c r="M28" s="120"/>
      <c r="N28" s="120"/>
      <c r="O28" s="120"/>
      <c r="P28" s="120"/>
      <c r="Q28" s="120"/>
      <c r="R28" s="120"/>
    </row>
    <row r="29" spans="1:18" s="20" customFormat="1" ht="30" customHeight="1">
      <c r="B29" s="198" t="s">
        <v>111</v>
      </c>
      <c r="C29" s="476" t="s">
        <v>107</v>
      </c>
      <c r="D29" s="476"/>
      <c r="E29" s="477"/>
      <c r="F29" s="139"/>
      <c r="G29" s="139"/>
      <c r="K29" s="139"/>
      <c r="L29" s="139"/>
      <c r="M29" s="120"/>
      <c r="N29" s="120"/>
      <c r="O29" s="120"/>
      <c r="P29" s="120"/>
      <c r="Q29" s="120"/>
      <c r="R29" s="120"/>
    </row>
    <row r="30" spans="1:18" s="20" customFormat="1" ht="30" customHeight="1">
      <c r="B30" s="198" t="s">
        <v>112</v>
      </c>
      <c r="C30" s="478"/>
      <c r="D30" s="478"/>
      <c r="E30" s="479"/>
      <c r="F30" s="139"/>
      <c r="G30" s="139"/>
      <c r="K30" s="139"/>
      <c r="L30" s="139"/>
      <c r="M30" s="120"/>
      <c r="N30" s="120"/>
      <c r="O30" s="120"/>
      <c r="P30" s="120"/>
      <c r="Q30" s="120"/>
      <c r="R30" s="120"/>
    </row>
    <row r="31" spans="1:18" s="20" customFormat="1" ht="30" customHeight="1">
      <c r="B31" s="198" t="s">
        <v>113</v>
      </c>
      <c r="C31" s="478"/>
      <c r="D31" s="478"/>
      <c r="E31" s="479"/>
      <c r="F31" s="139"/>
      <c r="G31" s="139"/>
      <c r="K31" s="139"/>
      <c r="L31" s="139"/>
      <c r="M31" s="120"/>
      <c r="N31" s="120"/>
      <c r="O31" s="120"/>
      <c r="P31" s="120"/>
      <c r="Q31" s="120"/>
      <c r="R31" s="120"/>
    </row>
    <row r="32" spans="1:18" s="20" customFormat="1" ht="30" customHeight="1">
      <c r="B32" s="198" t="s">
        <v>114</v>
      </c>
      <c r="C32" s="478"/>
      <c r="D32" s="478"/>
      <c r="E32" s="479"/>
      <c r="F32" s="139"/>
      <c r="G32" s="139"/>
      <c r="K32" s="139"/>
      <c r="L32" s="139"/>
      <c r="M32" s="120"/>
      <c r="N32" s="120"/>
      <c r="O32" s="120"/>
      <c r="P32" s="120"/>
      <c r="Q32" s="120"/>
      <c r="R32" s="120"/>
    </row>
    <row r="33" spans="2:18" s="20" customFormat="1" ht="30" customHeight="1">
      <c r="B33" s="198" t="s">
        <v>115</v>
      </c>
      <c r="C33" s="478"/>
      <c r="D33" s="478"/>
      <c r="E33" s="479"/>
      <c r="F33" s="139"/>
      <c r="G33" s="139"/>
      <c r="K33" s="139"/>
      <c r="L33" s="139"/>
      <c r="M33" s="120"/>
      <c r="N33" s="120"/>
      <c r="O33" s="120"/>
      <c r="P33" s="120"/>
      <c r="Q33" s="120"/>
      <c r="R33" s="120"/>
    </row>
    <row r="34" spans="2:18" s="20" customFormat="1" ht="30" customHeight="1">
      <c r="B34" s="198" t="s">
        <v>116</v>
      </c>
      <c r="C34" s="478"/>
      <c r="D34" s="478"/>
      <c r="E34" s="479"/>
      <c r="F34" s="139"/>
      <c r="G34" s="139"/>
      <c r="H34" s="139"/>
      <c r="I34" s="139"/>
      <c r="J34" s="139"/>
      <c r="K34" s="139"/>
      <c r="L34" s="139"/>
      <c r="M34" s="120"/>
      <c r="N34" s="120"/>
      <c r="O34" s="120"/>
      <c r="P34" s="120"/>
      <c r="Q34" s="120"/>
      <c r="R34" s="120"/>
    </row>
    <row r="35" spans="2:18" s="20" customFormat="1" ht="30" customHeight="1">
      <c r="B35" s="198" t="s">
        <v>117</v>
      </c>
      <c r="C35" s="478"/>
      <c r="D35" s="478"/>
      <c r="E35" s="479"/>
      <c r="F35" s="139"/>
      <c r="G35" s="139"/>
      <c r="H35" s="139"/>
      <c r="I35" s="139"/>
      <c r="J35" s="139"/>
      <c r="K35" s="139"/>
      <c r="L35" s="139"/>
      <c r="M35" s="120"/>
      <c r="N35" s="120"/>
      <c r="O35" s="120"/>
      <c r="P35" s="120"/>
      <c r="Q35" s="120"/>
      <c r="R35" s="120"/>
    </row>
    <row r="36" spans="2:18" s="20" customFormat="1" ht="30" customHeight="1">
      <c r="B36" s="198" t="s">
        <v>133</v>
      </c>
      <c r="C36" s="476"/>
      <c r="D36" s="476"/>
      <c r="E36" s="477"/>
      <c r="F36" s="139"/>
      <c r="G36" s="139"/>
      <c r="H36" s="139"/>
      <c r="I36" s="139"/>
      <c r="J36" s="139"/>
      <c r="K36" s="139"/>
      <c r="L36" s="139"/>
      <c r="M36" s="120"/>
      <c r="N36" s="120"/>
      <c r="O36" s="120"/>
      <c r="P36" s="120"/>
      <c r="Q36" s="120"/>
      <c r="R36" s="120"/>
    </row>
    <row r="37" spans="2:18" s="20" customFormat="1" ht="30" customHeight="1">
      <c r="B37" s="198" t="s">
        <v>134</v>
      </c>
      <c r="C37" s="476"/>
      <c r="D37" s="476"/>
      <c r="E37" s="477"/>
      <c r="F37" s="120"/>
      <c r="G37" s="120"/>
      <c r="H37" s="139"/>
      <c r="I37" s="120"/>
      <c r="J37" s="120"/>
      <c r="K37" s="120"/>
      <c r="L37" s="120"/>
      <c r="M37" s="120"/>
      <c r="N37" s="120"/>
      <c r="O37" s="120"/>
      <c r="P37" s="120"/>
      <c r="Q37" s="120"/>
      <c r="R37" s="120"/>
    </row>
    <row r="38" spans="2:18" s="20" customFormat="1" ht="30" customHeight="1">
      <c r="B38" s="198" t="s">
        <v>135</v>
      </c>
      <c r="C38" s="476"/>
      <c r="D38" s="476"/>
      <c r="E38" s="477"/>
      <c r="F38" s="120"/>
      <c r="G38" s="120"/>
      <c r="H38" s="120"/>
      <c r="I38" s="120"/>
      <c r="J38" s="120"/>
      <c r="K38" s="120"/>
      <c r="L38" s="120"/>
      <c r="M38" s="120"/>
      <c r="N38" s="120"/>
      <c r="O38" s="120"/>
      <c r="P38" s="120"/>
      <c r="Q38" s="120"/>
      <c r="R38" s="120"/>
    </row>
    <row r="39" spans="2:18" s="20" customFormat="1" ht="30" customHeight="1">
      <c r="B39" s="198" t="s">
        <v>168</v>
      </c>
      <c r="C39" s="483"/>
      <c r="D39" s="483"/>
      <c r="E39" s="484"/>
      <c r="F39" s="120"/>
      <c r="G39" s="120"/>
      <c r="H39" s="120"/>
      <c r="I39" s="120"/>
      <c r="J39" s="120"/>
      <c r="K39" s="120"/>
      <c r="L39" s="120"/>
      <c r="M39" s="120"/>
      <c r="N39" s="120"/>
      <c r="O39" s="120"/>
      <c r="P39" s="120"/>
      <c r="Q39" s="120"/>
      <c r="R39" s="120"/>
    </row>
    <row r="40" spans="2:18" s="20" customFormat="1" ht="30" customHeight="1">
      <c r="B40" s="198" t="s">
        <v>161</v>
      </c>
      <c r="C40" s="478"/>
      <c r="D40" s="478"/>
      <c r="E40" s="479"/>
      <c r="F40" s="120"/>
      <c r="G40" s="120"/>
      <c r="H40" s="120"/>
      <c r="I40" s="120"/>
      <c r="J40" s="120"/>
      <c r="K40" s="120"/>
      <c r="L40" s="120"/>
      <c r="M40" s="120"/>
      <c r="N40" s="120"/>
      <c r="O40" s="120"/>
      <c r="P40" s="120"/>
      <c r="Q40" s="120"/>
      <c r="R40" s="120"/>
    </row>
    <row r="41" spans="2:18" s="20" customFormat="1" ht="30" customHeight="1">
      <c r="B41" s="198" t="s">
        <v>125</v>
      </c>
      <c r="C41" s="478"/>
      <c r="D41" s="478"/>
      <c r="E41" s="479"/>
      <c r="F41" s="120"/>
      <c r="G41" s="120"/>
      <c r="H41" s="120"/>
      <c r="I41" s="120"/>
      <c r="J41" s="120"/>
      <c r="K41" s="120"/>
      <c r="L41" s="120"/>
      <c r="M41" s="120"/>
      <c r="N41" s="120"/>
      <c r="O41" s="120"/>
      <c r="P41" s="120"/>
      <c r="Q41" s="120"/>
      <c r="R41" s="120"/>
    </row>
    <row r="42" spans="2:18" s="20" customFormat="1" ht="30" customHeight="1">
      <c r="B42" s="468" t="s">
        <v>126</v>
      </c>
      <c r="C42" s="469"/>
      <c r="D42" s="469"/>
      <c r="E42" s="470"/>
      <c r="F42" s="120"/>
      <c r="G42" s="120"/>
      <c r="H42" s="120"/>
      <c r="I42" s="120"/>
      <c r="J42" s="120"/>
      <c r="K42" s="120"/>
      <c r="L42" s="120"/>
      <c r="M42" s="120"/>
      <c r="N42" s="120"/>
      <c r="O42" s="120"/>
      <c r="P42" s="120"/>
      <c r="Q42" s="120"/>
      <c r="R42" s="120"/>
    </row>
    <row r="43" spans="2:18" s="20" customFormat="1" ht="30" customHeight="1">
      <c r="B43" s="199" t="s">
        <v>119</v>
      </c>
      <c r="C43" s="482"/>
      <c r="D43" s="480"/>
      <c r="E43" s="481"/>
      <c r="F43" s="120"/>
      <c r="G43" s="120"/>
      <c r="H43" s="120"/>
      <c r="I43" s="120"/>
      <c r="J43" s="120"/>
      <c r="K43" s="120"/>
      <c r="L43" s="120"/>
      <c r="M43" s="120"/>
      <c r="N43" s="120"/>
      <c r="O43" s="120"/>
      <c r="P43" s="120"/>
      <c r="Q43" s="120"/>
      <c r="R43" s="120"/>
    </row>
    <row r="44" spans="2:18" s="20" customFormat="1" ht="30" customHeight="1">
      <c r="B44" s="199" t="s">
        <v>120</v>
      </c>
      <c r="C44" s="482"/>
      <c r="D44" s="480"/>
      <c r="E44" s="481"/>
      <c r="F44" s="120"/>
      <c r="G44" s="120"/>
      <c r="H44" s="120"/>
      <c r="I44" s="120"/>
      <c r="J44" s="120"/>
      <c r="K44" s="120"/>
      <c r="L44" s="120"/>
      <c r="M44" s="120"/>
      <c r="N44" s="120"/>
      <c r="O44" s="120"/>
      <c r="P44" s="120"/>
      <c r="Q44" s="120"/>
      <c r="R44" s="120"/>
    </row>
    <row r="45" spans="2:18" s="20" customFormat="1" ht="30" customHeight="1">
      <c r="B45" s="199" t="s">
        <v>121</v>
      </c>
      <c r="C45" s="482"/>
      <c r="D45" s="480"/>
      <c r="E45" s="481"/>
      <c r="F45" s="120"/>
      <c r="G45" s="120"/>
      <c r="H45" s="120"/>
      <c r="I45" s="120"/>
      <c r="J45" s="120"/>
      <c r="K45" s="120"/>
      <c r="L45" s="120"/>
      <c r="M45" s="120"/>
      <c r="N45" s="120"/>
      <c r="O45" s="120"/>
      <c r="P45" s="120"/>
      <c r="Q45" s="120"/>
      <c r="R45" s="120"/>
    </row>
    <row r="46" spans="2:18" s="20" customFormat="1" ht="30" customHeight="1">
      <c r="B46" s="199" t="s">
        <v>122</v>
      </c>
      <c r="C46" s="482"/>
      <c r="D46" s="480"/>
      <c r="E46" s="481"/>
      <c r="F46" s="120"/>
      <c r="G46" s="120"/>
      <c r="H46" s="120"/>
      <c r="I46" s="120"/>
      <c r="J46" s="120"/>
      <c r="K46" s="120"/>
      <c r="L46" s="120"/>
      <c r="M46" s="120"/>
      <c r="N46" s="120"/>
      <c r="O46" s="120"/>
      <c r="P46" s="120"/>
      <c r="Q46" s="120"/>
      <c r="R46" s="120"/>
    </row>
    <row r="47" spans="2:18" s="20" customFormat="1" ht="30" customHeight="1">
      <c r="B47" s="199" t="s">
        <v>123</v>
      </c>
      <c r="C47" s="482"/>
      <c r="D47" s="480"/>
      <c r="E47" s="481"/>
      <c r="F47" s="120"/>
      <c r="G47" s="120"/>
      <c r="H47" s="120"/>
      <c r="I47" s="120"/>
      <c r="J47" s="120"/>
      <c r="K47" s="120"/>
      <c r="L47" s="120"/>
      <c r="M47" s="120"/>
      <c r="N47" s="120"/>
      <c r="O47" s="120"/>
      <c r="P47" s="120"/>
      <c r="Q47" s="120"/>
      <c r="R47" s="120"/>
    </row>
    <row r="48" spans="2:18" s="20" customFormat="1" ht="30" customHeight="1">
      <c r="B48" s="198" t="s">
        <v>124</v>
      </c>
      <c r="C48" s="482"/>
      <c r="D48" s="480"/>
      <c r="E48" s="481"/>
      <c r="F48" s="120"/>
      <c r="G48" s="120"/>
      <c r="H48" s="120"/>
      <c r="I48" s="120"/>
      <c r="J48" s="120"/>
      <c r="K48" s="120"/>
      <c r="L48" s="120"/>
      <c r="M48" s="120"/>
      <c r="N48" s="120"/>
      <c r="O48" s="120"/>
      <c r="P48" s="120"/>
      <c r="Q48" s="120"/>
      <c r="R48" s="120"/>
    </row>
    <row r="49" spans="2:18" s="20" customFormat="1" ht="30" customHeight="1">
      <c r="B49" s="468" t="s">
        <v>118</v>
      </c>
      <c r="C49" s="469"/>
      <c r="D49" s="469"/>
      <c r="E49" s="470"/>
      <c r="F49" s="120"/>
      <c r="G49" s="120"/>
      <c r="H49" s="120"/>
      <c r="I49" s="120"/>
      <c r="J49" s="120"/>
      <c r="K49" s="120"/>
      <c r="L49" s="120"/>
      <c r="M49" s="120"/>
      <c r="N49" s="120"/>
      <c r="O49" s="120"/>
      <c r="P49" s="120"/>
      <c r="Q49" s="120"/>
      <c r="R49" s="120"/>
    </row>
    <row r="50" spans="2:18" s="20" customFormat="1" ht="30" customHeight="1">
      <c r="B50" s="287" t="s">
        <v>119</v>
      </c>
      <c r="C50" s="480"/>
      <c r="D50" s="480"/>
      <c r="E50" s="481"/>
      <c r="F50" s="120"/>
      <c r="G50" s="120"/>
      <c r="H50" s="120"/>
      <c r="I50" s="120"/>
      <c r="J50" s="120"/>
      <c r="K50" s="120"/>
      <c r="L50" s="120"/>
      <c r="M50" s="120"/>
      <c r="N50" s="120"/>
      <c r="O50" s="120"/>
      <c r="P50" s="120"/>
      <c r="Q50" s="120"/>
      <c r="R50" s="120"/>
    </row>
    <row r="51" spans="2:18" s="20" customFormat="1" ht="30" customHeight="1">
      <c r="B51" s="287" t="s">
        <v>120</v>
      </c>
      <c r="C51" s="480"/>
      <c r="D51" s="480"/>
      <c r="E51" s="481"/>
      <c r="F51" s="120"/>
      <c r="G51" s="120"/>
      <c r="H51" s="120"/>
      <c r="I51" s="120"/>
      <c r="J51" s="120"/>
      <c r="K51" s="120"/>
      <c r="L51" s="120"/>
      <c r="M51" s="120"/>
      <c r="N51" s="120"/>
      <c r="O51" s="120"/>
      <c r="P51" s="120"/>
      <c r="Q51" s="120"/>
      <c r="R51" s="120"/>
    </row>
    <row r="52" spans="2:18" s="20" customFormat="1" ht="30" customHeight="1">
      <c r="B52" s="287" t="s">
        <v>121</v>
      </c>
      <c r="C52" s="480"/>
      <c r="D52" s="480"/>
      <c r="E52" s="481"/>
      <c r="F52" s="120"/>
      <c r="G52" s="120"/>
      <c r="H52" s="120"/>
      <c r="I52" s="120"/>
      <c r="J52" s="120"/>
      <c r="K52" s="120"/>
      <c r="L52" s="120"/>
      <c r="M52" s="120"/>
      <c r="N52" s="120"/>
      <c r="O52" s="120"/>
      <c r="P52" s="120"/>
      <c r="Q52" s="120"/>
      <c r="R52" s="120"/>
    </row>
    <row r="53" spans="2:18" s="20" customFormat="1" ht="30" customHeight="1">
      <c r="B53" s="287" t="s">
        <v>122</v>
      </c>
      <c r="C53" s="480"/>
      <c r="D53" s="480"/>
      <c r="E53" s="481"/>
      <c r="F53" s="120"/>
      <c r="G53" s="120"/>
      <c r="H53" s="120"/>
      <c r="I53" s="120"/>
      <c r="J53" s="120"/>
      <c r="K53" s="120"/>
      <c r="L53" s="120"/>
      <c r="M53" s="120"/>
      <c r="N53" s="120"/>
      <c r="O53" s="120"/>
      <c r="P53" s="120"/>
      <c r="Q53" s="120"/>
      <c r="R53" s="120"/>
    </row>
    <row r="54" spans="2:18" s="20" customFormat="1" ht="30" customHeight="1">
      <c r="B54" s="287" t="s">
        <v>123</v>
      </c>
      <c r="C54" s="480"/>
      <c r="D54" s="480"/>
      <c r="E54" s="481"/>
      <c r="F54" s="120"/>
      <c r="G54" s="120"/>
      <c r="H54" s="120"/>
      <c r="I54" s="120"/>
      <c r="J54" s="120"/>
      <c r="K54" s="120"/>
      <c r="L54" s="120"/>
      <c r="M54" s="120"/>
      <c r="N54" s="120"/>
      <c r="O54" s="120"/>
      <c r="P54" s="120"/>
      <c r="Q54" s="120"/>
      <c r="R54" s="120"/>
    </row>
    <row r="55" spans="2:18" s="20" customFormat="1" ht="30" customHeight="1">
      <c r="B55" s="287" t="s">
        <v>124</v>
      </c>
      <c r="C55" s="480"/>
      <c r="D55" s="480"/>
      <c r="E55" s="481"/>
      <c r="F55" s="120"/>
      <c r="G55" s="120"/>
      <c r="H55" s="120"/>
      <c r="I55" s="120"/>
      <c r="J55" s="120"/>
      <c r="K55" s="120"/>
      <c r="L55" s="120"/>
      <c r="M55" s="120"/>
      <c r="N55" s="120"/>
      <c r="O55" s="120"/>
      <c r="P55" s="120"/>
      <c r="Q55" s="120"/>
      <c r="R55" s="120"/>
    </row>
    <row r="56" spans="2:18" s="20" customFormat="1" ht="30" customHeight="1">
      <c r="B56" s="471" t="s">
        <v>127</v>
      </c>
      <c r="C56" s="472"/>
      <c r="D56" s="472"/>
      <c r="E56" s="473"/>
      <c r="F56" s="120"/>
      <c r="G56" s="120"/>
      <c r="H56" s="120"/>
      <c r="I56" s="120"/>
      <c r="J56" s="120"/>
      <c r="K56" s="120"/>
      <c r="L56" s="120"/>
      <c r="M56" s="120"/>
      <c r="N56" s="120"/>
      <c r="O56" s="120"/>
      <c r="P56" s="120"/>
      <c r="Q56" s="120"/>
      <c r="R56" s="120"/>
    </row>
    <row r="57" spans="2:18" s="20" customFormat="1" ht="30" customHeight="1">
      <c r="B57" s="288" t="s">
        <v>128</v>
      </c>
      <c r="C57" s="482"/>
      <c r="D57" s="480"/>
      <c r="E57" s="481"/>
      <c r="F57" s="120"/>
      <c r="G57" s="120"/>
      <c r="H57" s="120"/>
      <c r="I57" s="120"/>
      <c r="J57" s="120"/>
      <c r="K57" s="120"/>
      <c r="L57" s="120"/>
      <c r="M57" s="120"/>
      <c r="N57" s="120"/>
      <c r="O57" s="120"/>
      <c r="P57" s="120"/>
      <c r="Q57" s="120"/>
      <c r="R57" s="120"/>
    </row>
    <row r="58" spans="2:18" s="20" customFormat="1" ht="30" customHeight="1">
      <c r="B58" s="288" t="s">
        <v>129</v>
      </c>
      <c r="C58" s="482"/>
      <c r="D58" s="480"/>
      <c r="E58" s="481"/>
      <c r="F58" s="120"/>
      <c r="G58" s="120"/>
      <c r="H58" s="120"/>
      <c r="I58" s="120"/>
      <c r="J58" s="120"/>
      <c r="K58" s="120"/>
      <c r="L58" s="120"/>
      <c r="M58" s="120"/>
      <c r="N58" s="120"/>
      <c r="O58" s="120"/>
      <c r="P58" s="120"/>
      <c r="Q58" s="120"/>
      <c r="R58" s="120"/>
    </row>
    <row r="59" spans="2:18" s="20" customFormat="1" ht="30" customHeight="1">
      <c r="B59" s="288" t="s">
        <v>130</v>
      </c>
      <c r="C59" s="482"/>
      <c r="D59" s="480"/>
      <c r="E59" s="481"/>
      <c r="F59" s="120"/>
      <c r="G59" s="120"/>
      <c r="H59" s="120"/>
      <c r="I59" s="120"/>
      <c r="J59" s="120"/>
      <c r="K59" s="120"/>
      <c r="L59" s="120"/>
      <c r="M59" s="120"/>
      <c r="N59" s="120"/>
      <c r="O59" s="120"/>
      <c r="P59" s="120"/>
      <c r="Q59" s="120"/>
      <c r="R59" s="120"/>
    </row>
    <row r="60" spans="2:18" s="20" customFormat="1" ht="30" customHeight="1">
      <c r="B60" s="288" t="s">
        <v>131</v>
      </c>
      <c r="C60" s="482"/>
      <c r="D60" s="480"/>
      <c r="E60" s="481"/>
      <c r="F60" s="120"/>
      <c r="G60" s="120"/>
      <c r="H60" s="120"/>
      <c r="I60" s="120"/>
      <c r="J60" s="120"/>
      <c r="K60" s="120"/>
      <c r="L60" s="120"/>
      <c r="M60" s="120"/>
      <c r="N60" s="120"/>
      <c r="O60" s="120"/>
      <c r="P60" s="120"/>
      <c r="Q60" s="120"/>
      <c r="R60" s="120"/>
    </row>
    <row r="61" spans="2:18" s="20" customFormat="1" ht="30" customHeight="1">
      <c r="B61" s="287" t="s">
        <v>124</v>
      </c>
      <c r="C61" s="482"/>
      <c r="D61" s="480"/>
      <c r="E61" s="481"/>
      <c r="F61" s="120"/>
      <c r="G61" s="120"/>
      <c r="H61" s="120"/>
      <c r="I61" s="120"/>
      <c r="J61" s="120"/>
      <c r="K61" s="120"/>
      <c r="L61" s="120"/>
      <c r="M61" s="120"/>
      <c r="N61" s="120"/>
      <c r="O61" s="120"/>
      <c r="P61" s="120"/>
      <c r="Q61" s="120"/>
      <c r="R61" s="120"/>
    </row>
    <row r="62" spans="2:18" s="20" customFormat="1" ht="30" customHeight="1">
      <c r="B62" s="288" t="s">
        <v>132</v>
      </c>
      <c r="C62" s="482"/>
      <c r="D62" s="480"/>
      <c r="E62" s="481"/>
      <c r="F62" s="120"/>
      <c r="G62" s="120"/>
      <c r="H62" s="120"/>
      <c r="I62" s="120"/>
      <c r="J62" s="120"/>
      <c r="K62" s="120"/>
      <c r="L62" s="120"/>
      <c r="M62" s="120"/>
      <c r="N62" s="120"/>
      <c r="O62" s="120"/>
      <c r="P62" s="120"/>
      <c r="Q62" s="120"/>
      <c r="R62" s="120"/>
    </row>
    <row r="63" spans="2:18" s="20" customFormat="1">
      <c r="F63" s="120"/>
      <c r="G63" s="120"/>
      <c r="H63" s="120"/>
      <c r="I63" s="120"/>
      <c r="J63" s="120"/>
      <c r="K63" s="120"/>
      <c r="L63" s="120"/>
      <c r="M63" s="120"/>
      <c r="N63" s="120"/>
      <c r="O63" s="120"/>
      <c r="P63" s="120"/>
      <c r="Q63" s="120"/>
      <c r="R63" s="120"/>
    </row>
    <row r="64" spans="2:18" s="20" customFormat="1">
      <c r="F64" s="120"/>
      <c r="G64" s="120"/>
      <c r="H64" s="120"/>
      <c r="I64" s="120"/>
      <c r="J64" s="120"/>
      <c r="K64" s="120"/>
      <c r="L64" s="120"/>
      <c r="M64" s="120"/>
      <c r="N64" s="120"/>
      <c r="O64" s="120"/>
      <c r="P64" s="120"/>
      <c r="Q64" s="120"/>
      <c r="R64" s="120"/>
    </row>
    <row r="65" spans="2:18" s="20" customFormat="1">
      <c r="F65" s="120"/>
      <c r="G65" s="120"/>
      <c r="H65" s="120"/>
      <c r="I65" s="120"/>
      <c r="J65" s="120"/>
      <c r="K65" s="120"/>
      <c r="L65" s="120"/>
      <c r="M65" s="120"/>
      <c r="N65" s="120"/>
      <c r="O65" s="120"/>
      <c r="P65" s="120"/>
      <c r="Q65" s="120"/>
      <c r="R65" s="120"/>
    </row>
    <row r="66" spans="2:18" ht="24.65" customHeight="1">
      <c r="B66" s="474" t="s">
        <v>75</v>
      </c>
      <c r="C66" s="475"/>
      <c r="D66" s="475"/>
      <c r="E66" s="475"/>
      <c r="F66" s="122"/>
      <c r="G66" s="120"/>
      <c r="H66" s="120"/>
      <c r="I66" s="120"/>
      <c r="J66" s="120"/>
      <c r="K66" s="120"/>
      <c r="L66" s="120"/>
      <c r="M66" s="120"/>
      <c r="N66" s="120"/>
      <c r="O66" s="120"/>
      <c r="P66" s="120"/>
      <c r="Q66" s="120"/>
      <c r="R66" s="120"/>
    </row>
    <row r="67" spans="2:18" ht="30" customHeight="1">
      <c r="B67" s="200" t="s">
        <v>169</v>
      </c>
      <c r="C67" s="487"/>
      <c r="D67" s="487"/>
      <c r="E67" s="488"/>
      <c r="F67" s="122"/>
      <c r="G67" s="120"/>
      <c r="H67" s="120"/>
      <c r="I67" s="120"/>
      <c r="J67" s="120"/>
      <c r="K67" s="120"/>
      <c r="L67" s="120"/>
      <c r="M67" s="120"/>
      <c r="N67" s="120"/>
      <c r="O67" s="120"/>
      <c r="P67" s="120"/>
      <c r="Q67" s="120"/>
      <c r="R67" s="120"/>
    </row>
    <row r="68" spans="2:18" ht="30" customHeight="1">
      <c r="B68" s="200" t="s">
        <v>76</v>
      </c>
      <c r="C68" s="485"/>
      <c r="D68" s="485"/>
      <c r="E68" s="486"/>
      <c r="F68" s="122"/>
      <c r="G68" s="120"/>
      <c r="H68" s="120"/>
      <c r="I68" s="120"/>
      <c r="J68" s="120"/>
      <c r="K68" s="120"/>
      <c r="L68" s="120"/>
      <c r="M68" s="120"/>
      <c r="N68" s="120"/>
      <c r="O68" s="120"/>
      <c r="P68" s="120"/>
      <c r="Q68" s="120"/>
      <c r="R68" s="120"/>
    </row>
    <row r="69" spans="2:18">
      <c r="B69" s="8"/>
      <c r="C69" s="4"/>
      <c r="D69" s="4"/>
      <c r="E69" s="17"/>
      <c r="F69" s="122"/>
      <c r="G69" s="120"/>
      <c r="H69" s="120"/>
      <c r="I69" s="120"/>
      <c r="J69" s="120"/>
      <c r="K69" s="120"/>
      <c r="L69" s="120"/>
      <c r="M69" s="120"/>
      <c r="N69" s="120"/>
      <c r="O69" s="120"/>
      <c r="P69" s="120"/>
      <c r="Q69" s="120"/>
      <c r="R69" s="120"/>
    </row>
    <row r="70" spans="2:18" ht="29.15" customHeight="1">
      <c r="B70" s="201"/>
      <c r="C70" s="202" t="s">
        <v>77</v>
      </c>
      <c r="D70" s="202" t="s">
        <v>78</v>
      </c>
      <c r="E70" s="202" t="s">
        <v>79</v>
      </c>
      <c r="F70" s="195"/>
      <c r="G70" s="120"/>
      <c r="H70" s="120"/>
      <c r="I70" s="120"/>
      <c r="J70" s="120"/>
      <c r="K70" s="120"/>
      <c r="L70" s="120"/>
      <c r="M70" s="120"/>
      <c r="N70" s="120"/>
      <c r="O70" s="120"/>
      <c r="P70" s="120"/>
      <c r="Q70" s="120"/>
      <c r="R70" s="120"/>
    </row>
    <row r="71" spans="2:18" s="19" customFormat="1" ht="31.5" customHeight="1">
      <c r="B71" s="203" t="s">
        <v>287</v>
      </c>
      <c r="C71" s="291"/>
      <c r="D71" s="291"/>
      <c r="E71" s="291"/>
      <c r="F71" s="196"/>
      <c r="G71" s="140"/>
      <c r="H71" s="140"/>
      <c r="I71" s="140"/>
      <c r="J71" s="140"/>
      <c r="K71" s="140"/>
      <c r="L71" s="140"/>
      <c r="M71" s="140"/>
      <c r="N71" s="140"/>
      <c r="O71" s="140"/>
      <c r="P71" s="140"/>
      <c r="Q71" s="140"/>
      <c r="R71" s="140"/>
    </row>
    <row r="72" spans="2:18" ht="30" customHeight="1">
      <c r="B72" s="200" t="s">
        <v>80</v>
      </c>
      <c r="C72" s="285"/>
      <c r="D72" s="285"/>
      <c r="E72" s="285"/>
      <c r="F72" s="122"/>
      <c r="G72" s="120"/>
      <c r="H72" s="120"/>
      <c r="I72" s="120"/>
      <c r="J72" s="120"/>
      <c r="K72" s="120"/>
      <c r="L72" s="120"/>
      <c r="M72" s="120"/>
      <c r="N72" s="120"/>
      <c r="O72" s="120"/>
      <c r="P72" s="120"/>
      <c r="Q72" s="120"/>
      <c r="R72" s="120"/>
    </row>
    <row r="73" spans="2:18" ht="30" customHeight="1">
      <c r="B73" s="200" t="s">
        <v>81</v>
      </c>
      <c r="C73" s="284"/>
      <c r="D73" s="284"/>
      <c r="E73" s="284"/>
      <c r="F73" s="122"/>
      <c r="G73" s="120"/>
      <c r="H73" s="120"/>
      <c r="I73" s="120"/>
      <c r="J73" s="120"/>
      <c r="K73" s="120"/>
      <c r="L73" s="120"/>
      <c r="M73" s="120"/>
      <c r="N73" s="120"/>
      <c r="O73" s="120"/>
      <c r="P73" s="120"/>
      <c r="Q73" s="120"/>
      <c r="R73" s="120"/>
    </row>
    <row r="74" spans="2:18" ht="30" customHeight="1">
      <c r="B74" s="200" t="s">
        <v>82</v>
      </c>
      <c r="C74" s="284"/>
      <c r="D74" s="284"/>
      <c r="E74" s="284"/>
      <c r="F74" s="122"/>
      <c r="G74" s="120"/>
      <c r="H74" s="120"/>
      <c r="I74" s="120"/>
      <c r="J74" s="120"/>
      <c r="K74" s="120"/>
      <c r="L74" s="120"/>
      <c r="M74" s="120"/>
      <c r="N74" s="120"/>
      <c r="O74" s="120"/>
      <c r="P74" s="120"/>
      <c r="Q74" s="120"/>
      <c r="R74" s="120"/>
    </row>
    <row r="75" spans="2:18" ht="30" customHeight="1">
      <c r="B75" s="200" t="s">
        <v>83</v>
      </c>
      <c r="C75" s="284"/>
      <c r="D75" s="284"/>
      <c r="E75" s="284"/>
      <c r="F75" s="122"/>
      <c r="G75" s="120"/>
      <c r="H75" s="120"/>
      <c r="I75" s="120"/>
      <c r="J75" s="120"/>
      <c r="K75" s="120"/>
      <c r="L75" s="120"/>
      <c r="M75" s="120"/>
      <c r="N75" s="120"/>
      <c r="O75" s="120"/>
      <c r="P75" s="120"/>
      <c r="Q75" s="120"/>
      <c r="R75" s="120"/>
    </row>
    <row r="76" spans="2:18" ht="30" customHeight="1">
      <c r="B76" s="200" t="s">
        <v>84</v>
      </c>
      <c r="C76" s="284"/>
      <c r="D76" s="284"/>
      <c r="E76" s="284"/>
      <c r="F76" s="122"/>
      <c r="G76" s="120"/>
      <c r="H76" s="120"/>
      <c r="I76" s="120"/>
      <c r="J76" s="120"/>
      <c r="K76" s="120"/>
      <c r="L76" s="120"/>
      <c r="M76" s="120"/>
      <c r="N76" s="120"/>
      <c r="O76" s="120"/>
      <c r="P76" s="120"/>
      <c r="Q76" s="120"/>
      <c r="R76" s="120"/>
    </row>
    <row r="77" spans="2:18" ht="30" customHeight="1">
      <c r="B77" s="200" t="s">
        <v>85</v>
      </c>
      <c r="C77" s="284"/>
      <c r="D77" s="284"/>
      <c r="E77" s="284"/>
      <c r="F77" s="122"/>
      <c r="G77" s="120"/>
      <c r="H77" s="120"/>
      <c r="I77" s="120"/>
      <c r="J77" s="120"/>
      <c r="K77" s="120"/>
      <c r="L77" s="120"/>
      <c r="M77" s="120"/>
      <c r="N77" s="120"/>
      <c r="O77" s="120"/>
      <c r="P77" s="120"/>
      <c r="Q77" s="120"/>
      <c r="R77" s="120"/>
    </row>
    <row r="78" spans="2:18" ht="30" customHeight="1">
      <c r="B78" s="200" t="s">
        <v>86</v>
      </c>
      <c r="C78" s="284"/>
      <c r="D78" s="284"/>
      <c r="E78" s="284"/>
      <c r="F78" s="122"/>
      <c r="G78" s="120"/>
      <c r="H78" s="120"/>
      <c r="I78" s="120"/>
      <c r="J78" s="120"/>
      <c r="K78" s="120"/>
      <c r="L78" s="120"/>
      <c r="M78" s="120"/>
      <c r="N78" s="120"/>
      <c r="O78" s="120"/>
      <c r="P78" s="120"/>
      <c r="Q78" s="120"/>
      <c r="R78" s="120"/>
    </row>
    <row r="79" spans="2:18" ht="30" customHeight="1">
      <c r="B79" s="200" t="s">
        <v>87</v>
      </c>
      <c r="C79" s="284"/>
      <c r="D79" s="284"/>
      <c r="E79" s="284"/>
      <c r="F79" s="122"/>
      <c r="G79" s="120"/>
      <c r="H79" s="120"/>
      <c r="I79" s="120"/>
      <c r="J79" s="120"/>
      <c r="K79" s="120"/>
      <c r="L79" s="120"/>
      <c r="M79" s="120"/>
      <c r="N79" s="120"/>
      <c r="O79" s="120"/>
      <c r="P79" s="120"/>
      <c r="Q79" s="120"/>
      <c r="R79" s="120"/>
    </row>
    <row r="80" spans="2:18" ht="22" customHeight="1">
      <c r="F80" s="120"/>
      <c r="G80" s="120"/>
      <c r="H80" s="120"/>
      <c r="I80" s="120"/>
      <c r="J80" s="120"/>
      <c r="K80" s="120"/>
      <c r="L80" s="120"/>
      <c r="M80" s="120"/>
      <c r="N80" s="120"/>
      <c r="O80" s="120"/>
      <c r="P80" s="120"/>
      <c r="Q80" s="120"/>
      <c r="R80" s="120"/>
    </row>
    <row r="81" spans="2:18" ht="22" customHeight="1">
      <c r="B81" s="489" t="s">
        <v>170</v>
      </c>
      <c r="C81" s="490"/>
      <c r="D81" s="490"/>
      <c r="E81" s="491"/>
      <c r="F81" s="122"/>
      <c r="G81" s="122"/>
      <c r="H81" s="120"/>
      <c r="I81" s="120"/>
      <c r="J81" s="120"/>
      <c r="K81" s="120"/>
      <c r="L81" s="120"/>
      <c r="M81" s="120"/>
      <c r="N81" s="120"/>
      <c r="O81" s="120"/>
      <c r="P81" s="120"/>
      <c r="Q81" s="120"/>
      <c r="R81" s="120"/>
    </row>
    <row r="82" spans="2:18" ht="30" customHeight="1">
      <c r="B82" s="200" t="s">
        <v>171</v>
      </c>
      <c r="C82" s="480"/>
      <c r="D82" s="492"/>
      <c r="E82" s="481"/>
      <c r="F82" s="122"/>
      <c r="G82" s="122"/>
      <c r="H82" s="120"/>
      <c r="I82" s="120"/>
      <c r="J82" s="120"/>
      <c r="K82" s="120"/>
      <c r="L82" s="120"/>
      <c r="M82" s="120"/>
      <c r="N82" s="120"/>
      <c r="O82" s="120"/>
      <c r="P82" s="120"/>
      <c r="Q82" s="120"/>
      <c r="R82" s="120"/>
    </row>
    <row r="83" spans="2:18" ht="30" customHeight="1">
      <c r="B83" s="200" t="s">
        <v>88</v>
      </c>
      <c r="C83" s="480"/>
      <c r="D83" s="480"/>
      <c r="E83" s="481"/>
      <c r="F83" s="122"/>
      <c r="G83" s="122"/>
      <c r="H83" s="120"/>
      <c r="I83" s="120"/>
      <c r="J83" s="120"/>
      <c r="K83" s="120"/>
      <c r="L83" s="120"/>
      <c r="M83" s="120"/>
      <c r="N83" s="120"/>
      <c r="O83" s="120"/>
      <c r="P83" s="120"/>
      <c r="Q83" s="120"/>
      <c r="R83" s="120"/>
    </row>
    <row r="84" spans="2:18" ht="30" customHeight="1">
      <c r="B84" s="200" t="s">
        <v>76</v>
      </c>
      <c r="C84" s="485"/>
      <c r="D84" s="485"/>
      <c r="E84" s="486"/>
      <c r="F84" s="122"/>
      <c r="G84" s="122"/>
      <c r="H84" s="120"/>
      <c r="I84" s="120"/>
      <c r="J84" s="120"/>
      <c r="K84" s="120"/>
      <c r="L84" s="120"/>
      <c r="M84" s="120"/>
      <c r="N84" s="120"/>
      <c r="O84" s="120"/>
      <c r="P84" s="120"/>
      <c r="Q84" s="120"/>
      <c r="R84" s="120"/>
    </row>
    <row r="85" spans="2:18" ht="22" customHeight="1">
      <c r="B85" s="8"/>
      <c r="C85" s="4"/>
      <c r="D85" s="4"/>
      <c r="E85" s="17"/>
      <c r="F85" s="122"/>
      <c r="G85" s="122"/>
      <c r="H85" s="120"/>
      <c r="I85" s="120"/>
      <c r="J85" s="120"/>
      <c r="K85" s="120"/>
      <c r="L85" s="120"/>
      <c r="M85" s="120"/>
      <c r="N85" s="120"/>
      <c r="O85" s="120"/>
      <c r="P85" s="120"/>
      <c r="Q85" s="120"/>
      <c r="R85" s="120"/>
    </row>
    <row r="86" spans="2:18" ht="31" customHeight="1">
      <c r="B86" s="204"/>
      <c r="C86" s="205" t="s">
        <v>77</v>
      </c>
      <c r="D86" s="206" t="s">
        <v>78</v>
      </c>
      <c r="E86" s="205" t="s">
        <v>79</v>
      </c>
      <c r="F86" s="197"/>
      <c r="G86" s="122"/>
      <c r="H86" s="120"/>
      <c r="I86" s="120"/>
      <c r="J86" s="120"/>
      <c r="K86" s="120"/>
      <c r="L86" s="120"/>
      <c r="M86" s="120"/>
      <c r="N86" s="120"/>
      <c r="O86" s="120"/>
      <c r="P86" s="120"/>
      <c r="Q86" s="120"/>
      <c r="R86" s="120"/>
    </row>
    <row r="87" spans="2:18" s="19" customFormat="1" ht="31.5" customHeight="1">
      <c r="B87" s="203" t="s">
        <v>287</v>
      </c>
      <c r="C87" s="291"/>
      <c r="D87" s="291"/>
      <c r="E87" s="291"/>
      <c r="F87" s="196"/>
      <c r="G87" s="140"/>
      <c r="H87" s="140"/>
      <c r="I87" s="140"/>
      <c r="J87" s="140"/>
      <c r="K87" s="140"/>
      <c r="L87" s="140"/>
      <c r="M87" s="140"/>
      <c r="N87" s="140"/>
      <c r="O87" s="140"/>
      <c r="P87" s="140"/>
      <c r="Q87" s="140"/>
      <c r="R87" s="140"/>
    </row>
    <row r="88" spans="2:18" ht="30" customHeight="1">
      <c r="B88" s="200" t="s">
        <v>80</v>
      </c>
      <c r="C88" s="284"/>
      <c r="D88" s="284"/>
      <c r="E88" s="284"/>
      <c r="F88" s="122"/>
      <c r="G88" s="122"/>
      <c r="H88" s="120"/>
      <c r="I88" s="120"/>
      <c r="J88" s="120"/>
      <c r="K88" s="120"/>
      <c r="L88" s="120"/>
      <c r="M88" s="120"/>
      <c r="N88" s="120"/>
      <c r="O88" s="120"/>
      <c r="P88" s="120"/>
      <c r="Q88" s="120"/>
      <c r="R88" s="120"/>
    </row>
    <row r="89" spans="2:18" ht="30" customHeight="1">
      <c r="B89" s="200" t="s">
        <v>81</v>
      </c>
      <c r="C89" s="284"/>
      <c r="D89" s="284"/>
      <c r="E89" s="284"/>
      <c r="F89" s="122"/>
      <c r="G89" s="122"/>
      <c r="H89" s="120"/>
      <c r="I89" s="120"/>
      <c r="J89" s="120"/>
      <c r="K89" s="120"/>
      <c r="L89" s="120"/>
      <c r="M89" s="120"/>
      <c r="N89" s="120"/>
      <c r="O89" s="120"/>
      <c r="P89" s="120"/>
      <c r="Q89" s="120"/>
      <c r="R89" s="120"/>
    </row>
    <row r="90" spans="2:18" ht="30" customHeight="1">
      <c r="B90" s="200" t="s">
        <v>82</v>
      </c>
      <c r="C90" s="284"/>
      <c r="D90" s="284"/>
      <c r="E90" s="284"/>
      <c r="F90" s="122"/>
      <c r="G90" s="122"/>
      <c r="H90" s="120"/>
      <c r="I90" s="120"/>
      <c r="J90" s="120"/>
      <c r="K90" s="120"/>
      <c r="L90" s="120"/>
      <c r="M90" s="120"/>
      <c r="N90" s="120"/>
      <c r="O90" s="120"/>
      <c r="P90" s="120"/>
      <c r="Q90" s="120"/>
      <c r="R90" s="120"/>
    </row>
    <row r="91" spans="2:18" ht="30" customHeight="1">
      <c r="B91" s="200" t="s">
        <v>83</v>
      </c>
      <c r="C91" s="284"/>
      <c r="D91" s="284"/>
      <c r="E91" s="284"/>
      <c r="F91" s="122"/>
      <c r="G91" s="122"/>
      <c r="H91" s="120"/>
      <c r="I91" s="120"/>
      <c r="J91" s="120"/>
      <c r="K91" s="120"/>
      <c r="L91" s="120"/>
      <c r="M91" s="120"/>
      <c r="N91" s="120"/>
      <c r="O91" s="120"/>
      <c r="P91" s="120"/>
      <c r="Q91" s="120"/>
      <c r="R91" s="120"/>
    </row>
    <row r="92" spans="2:18" ht="30" customHeight="1">
      <c r="B92" s="200" t="s">
        <v>84</v>
      </c>
      <c r="C92" s="284"/>
      <c r="D92" s="284"/>
      <c r="E92" s="284"/>
      <c r="F92" s="122"/>
      <c r="G92" s="122"/>
      <c r="H92" s="120"/>
      <c r="I92" s="120"/>
      <c r="J92" s="120"/>
      <c r="K92" s="120"/>
      <c r="L92" s="120"/>
      <c r="M92" s="120"/>
      <c r="N92" s="120"/>
      <c r="O92" s="120"/>
      <c r="P92" s="120"/>
      <c r="Q92" s="120"/>
      <c r="R92" s="120"/>
    </row>
    <row r="93" spans="2:18" ht="30" customHeight="1">
      <c r="B93" s="200" t="s">
        <v>85</v>
      </c>
      <c r="C93" s="284"/>
      <c r="D93" s="284"/>
      <c r="E93" s="284"/>
      <c r="F93" s="122"/>
      <c r="G93" s="122"/>
      <c r="H93" s="120"/>
      <c r="I93" s="120"/>
      <c r="J93" s="120"/>
      <c r="K93" s="120"/>
      <c r="L93" s="120"/>
      <c r="M93" s="120"/>
      <c r="N93" s="120"/>
      <c r="O93" s="120"/>
      <c r="P93" s="120"/>
      <c r="Q93" s="120"/>
      <c r="R93" s="120"/>
    </row>
    <row r="94" spans="2:18" ht="30" customHeight="1">
      <c r="B94" s="200" t="s">
        <v>86</v>
      </c>
      <c r="C94" s="284"/>
      <c r="D94" s="284"/>
      <c r="E94" s="284"/>
      <c r="F94" s="122"/>
      <c r="G94" s="122"/>
      <c r="H94" s="120"/>
      <c r="I94" s="120"/>
      <c r="J94" s="120"/>
      <c r="K94" s="120"/>
      <c r="L94" s="120"/>
      <c r="M94" s="120"/>
      <c r="N94" s="120"/>
      <c r="O94" s="120"/>
      <c r="P94" s="120"/>
      <c r="Q94" s="120"/>
      <c r="R94" s="120"/>
    </row>
    <row r="95" spans="2:18" ht="30" customHeight="1">
      <c r="B95" s="200" t="s">
        <v>87</v>
      </c>
      <c r="C95" s="284"/>
      <c r="D95" s="284"/>
      <c r="E95" s="284"/>
      <c r="F95" s="122"/>
      <c r="G95" s="122"/>
      <c r="H95" s="120"/>
      <c r="I95" s="120"/>
      <c r="J95" s="120"/>
      <c r="K95" s="120"/>
      <c r="L95" s="120"/>
      <c r="M95" s="120"/>
      <c r="N95" s="120"/>
      <c r="O95" s="120"/>
      <c r="P95" s="120"/>
      <c r="Q95" s="120"/>
      <c r="R95" s="120"/>
    </row>
    <row r="98" spans="2:5">
      <c r="B98" s="16"/>
    </row>
    <row r="99" spans="2:5">
      <c r="B99" s="16" t="s">
        <v>156</v>
      </c>
      <c r="C99" s="150" t="s">
        <v>289</v>
      </c>
      <c r="D99" s="150"/>
      <c r="E99" s="139"/>
    </row>
    <row r="100" spans="2:5">
      <c r="B100" s="16" t="s">
        <v>157</v>
      </c>
      <c r="C100" s="150" t="s">
        <v>176</v>
      </c>
      <c r="D100" s="150" t="s">
        <v>289</v>
      </c>
      <c r="E100" s="139"/>
    </row>
    <row r="101" spans="2:5">
      <c r="B101" s="16" t="s">
        <v>158</v>
      </c>
      <c r="C101" s="150" t="s">
        <v>177</v>
      </c>
      <c r="D101" s="150" t="s">
        <v>183</v>
      </c>
      <c r="E101" s="139"/>
    </row>
    <row r="102" spans="2:5">
      <c r="B102" s="16" t="s">
        <v>159</v>
      </c>
      <c r="C102" s="150" t="s">
        <v>175</v>
      </c>
      <c r="D102" s="150" t="s">
        <v>182</v>
      </c>
      <c r="E102" s="139"/>
    </row>
    <row r="103" spans="2:5">
      <c r="B103" s="16" t="s">
        <v>160</v>
      </c>
      <c r="C103" s="150" t="s">
        <v>178</v>
      </c>
      <c r="D103" s="150"/>
      <c r="E103" s="139"/>
    </row>
    <row r="104" spans="2:5">
      <c r="C104" s="150" t="s">
        <v>179</v>
      </c>
      <c r="D104" s="150"/>
      <c r="E104" s="139"/>
    </row>
    <row r="105" spans="2:5">
      <c r="C105" s="150" t="s">
        <v>174</v>
      </c>
      <c r="D105" s="150"/>
      <c r="E105" s="139"/>
    </row>
    <row r="106" spans="2:5">
      <c r="C106" s="150" t="s">
        <v>180</v>
      </c>
      <c r="D106" s="150"/>
      <c r="E106" s="139"/>
    </row>
    <row r="107" spans="2:5">
      <c r="C107" s="150" t="s">
        <v>181</v>
      </c>
      <c r="D107" s="150"/>
      <c r="E107" s="139"/>
    </row>
    <row r="108" spans="2:5">
      <c r="C108" s="139"/>
      <c r="D108" s="139"/>
      <c r="E108" s="139"/>
    </row>
  </sheetData>
  <sheetProtection algorithmName="SHA-512" hashValue="VI3swVpTrRrsxFvxidMQc7fnB2hRHEOeo+3jBY2xsn77cs0cs7dgX/j3RkdqVw7TrtojjxE+Itsy+/KrRfR1gw==" saltValue="IcJRVPIoG4FAqijI8sgP5w==" spinCount="100000" sheet="1" formatColumns="0" formatRows="0" insertRows="0"/>
  <mergeCells count="56">
    <mergeCell ref="B16:E16"/>
    <mergeCell ref="C17:E17"/>
    <mergeCell ref="B19:E19"/>
    <mergeCell ref="C20:E20"/>
    <mergeCell ref="B2:F2"/>
    <mergeCell ref="B4:F4"/>
    <mergeCell ref="B11:F11"/>
    <mergeCell ref="B13:E13"/>
    <mergeCell ref="C14:E14"/>
    <mergeCell ref="B3:F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C84:E84"/>
    <mergeCell ref="B66:E66"/>
    <mergeCell ref="C67:E67"/>
    <mergeCell ref="C68:E68"/>
    <mergeCell ref="B81:E81"/>
    <mergeCell ref="C82:E82"/>
    <mergeCell ref="C83:E83"/>
    <mergeCell ref="C47:E47"/>
    <mergeCell ref="C36:E36"/>
    <mergeCell ref="C37:E37"/>
    <mergeCell ref="C38:E38"/>
    <mergeCell ref="C39:E39"/>
    <mergeCell ref="C40:E40"/>
    <mergeCell ref="B42:E42"/>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s>
  <dataValidations count="6">
    <dataValidation type="date" operator="greaterThan" allowBlank="1" showInputMessage="1" showErrorMessage="1" sqref="C84:D84" xr:uid="{00000000-0002-0000-0600-000000000000}">
      <formula1>1</formula1>
    </dataValidation>
    <dataValidation type="decimal" operator="greaterThanOrEqual" allowBlank="1" showInputMessage="1" showErrorMessage="1" sqref="C88:E95" xr:uid="{00000000-0002-0000-0600-000001000000}">
      <formula1>-5000000</formula1>
    </dataValidation>
    <dataValidation type="list" allowBlank="1" showInputMessage="1" showErrorMessage="1" sqref="C36:E36" xr:uid="{00000000-0002-0000-0600-000002000000}">
      <formula1>$B$99:$B$101</formula1>
    </dataValidation>
    <dataValidation type="list" allowBlank="1" showInputMessage="1" showErrorMessage="1" sqref="C37:E38 C57:E57" xr:uid="{00000000-0002-0000-0600-000003000000}">
      <formula1>$B$102:$B$103</formula1>
    </dataValidation>
    <dataValidation type="list" allowBlank="1" showInputMessage="1" showErrorMessage="1" sqref="C26:E26" xr:uid="{00000000-0002-0000-0600-000004000000}">
      <formula1>$C$99:$C$107</formula1>
    </dataValidation>
    <dataValidation type="list" allowBlank="1" showInputMessage="1" showErrorMessage="1" sqref="C29:E29" xr:uid="{00000000-0002-0000-0600-000005000000}">
      <formula1>$D$100:$D$102</formula1>
    </dataValidation>
  </dataValidations>
  <pageMargins left="0.7" right="0.7" top="0.75" bottom="0.75" header="0.3" footer="0.3"/>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7"/>
  <sheetViews>
    <sheetView topLeftCell="A42" zoomScale="80" zoomScaleNormal="80" workbookViewId="0">
      <selection activeCell="H48" sqref="H48:H49"/>
    </sheetView>
  </sheetViews>
  <sheetFormatPr baseColWidth="10" defaultRowHeight="14.5"/>
  <cols>
    <col min="1" max="1" width="4.453125" customWidth="1"/>
    <col min="2" max="2" width="3.1796875" customWidth="1"/>
    <col min="3" max="3" width="46.54296875" customWidth="1"/>
    <col min="4" max="4" width="26.54296875" customWidth="1"/>
    <col min="5" max="5" width="15.453125" style="354" customWidth="1"/>
    <col min="6" max="6" width="17.453125" customWidth="1"/>
    <col min="7" max="7" width="18.453125" customWidth="1"/>
    <col min="8" max="8" width="77.1796875" style="55"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2" ht="160" customHeight="1">
      <c r="A1" s="32"/>
      <c r="B1" s="120"/>
      <c r="C1" s="120"/>
      <c r="D1" s="120"/>
      <c r="E1" s="353"/>
      <c r="F1" s="120"/>
      <c r="G1" s="120"/>
      <c r="H1" s="212"/>
      <c r="I1" s="16"/>
      <c r="J1" s="16"/>
      <c r="K1" s="16"/>
      <c r="L1" s="32"/>
    </row>
    <row r="2" spans="1:12" ht="30">
      <c r="A2" s="32"/>
      <c r="B2" s="377" t="s">
        <v>154</v>
      </c>
      <c r="C2" s="377"/>
      <c r="D2" s="377"/>
      <c r="E2" s="377"/>
      <c r="F2" s="377"/>
      <c r="G2" s="377"/>
      <c r="H2" s="377"/>
      <c r="I2" s="16"/>
      <c r="J2" s="16"/>
      <c r="K2" s="16"/>
      <c r="L2" s="32"/>
    </row>
    <row r="3" spans="1:12" ht="18">
      <c r="A3" s="32"/>
      <c r="B3" s="378" t="s">
        <v>300</v>
      </c>
      <c r="C3" s="378"/>
      <c r="D3" s="378"/>
      <c r="E3" s="378"/>
      <c r="F3" s="378"/>
      <c r="G3" s="378"/>
      <c r="H3" s="378"/>
      <c r="I3" s="16"/>
      <c r="J3" s="16"/>
      <c r="K3" s="16"/>
      <c r="L3" s="32"/>
    </row>
    <row r="4" spans="1:12" ht="18">
      <c r="A4" s="32"/>
      <c r="B4" s="378" t="s">
        <v>40</v>
      </c>
      <c r="C4" s="378"/>
      <c r="D4" s="378"/>
      <c r="E4" s="378"/>
      <c r="F4" s="378"/>
      <c r="G4" s="378"/>
      <c r="H4" s="378"/>
      <c r="I4" s="16"/>
      <c r="J4" s="16"/>
      <c r="K4" s="16"/>
      <c r="L4" s="32"/>
    </row>
    <row r="5" spans="1:12" ht="19.5" customHeight="1">
      <c r="A5" s="32"/>
      <c r="B5" s="121" t="s">
        <v>363</v>
      </c>
      <c r="C5" s="120"/>
      <c r="D5" s="120"/>
      <c r="E5" s="355"/>
      <c r="F5" s="120"/>
      <c r="G5" s="120"/>
      <c r="H5" s="120"/>
      <c r="I5" s="16"/>
      <c r="J5" s="16"/>
      <c r="K5" s="16"/>
      <c r="L5" s="32"/>
    </row>
    <row r="6" spans="1:12" ht="19.5" customHeight="1">
      <c r="A6" s="32"/>
      <c r="B6" s="121" t="s">
        <v>421</v>
      </c>
      <c r="C6" s="122"/>
      <c r="D6" s="122"/>
      <c r="E6" s="353"/>
      <c r="F6" s="122"/>
      <c r="G6" s="122"/>
      <c r="H6" s="122"/>
      <c r="I6" s="16"/>
      <c r="J6" s="16"/>
      <c r="K6" s="16"/>
      <c r="L6" s="32"/>
    </row>
    <row r="7" spans="1:12" ht="18.649999999999999" customHeight="1">
      <c r="A7" s="32"/>
      <c r="B7" s="254" t="s">
        <v>422</v>
      </c>
      <c r="C7" s="122"/>
      <c r="D7" s="122"/>
      <c r="E7" s="353"/>
      <c r="F7" s="122"/>
      <c r="G7" s="122"/>
      <c r="H7" s="122"/>
      <c r="I7" s="16"/>
      <c r="J7" s="16"/>
      <c r="K7" s="16"/>
      <c r="L7" s="32"/>
    </row>
    <row r="8" spans="1:12" ht="18" customHeight="1">
      <c r="A8" s="32"/>
      <c r="B8" s="120"/>
      <c r="C8" s="120"/>
      <c r="D8" s="120"/>
      <c r="E8" s="355"/>
      <c r="F8" s="120"/>
      <c r="G8" s="120"/>
      <c r="H8" s="120"/>
      <c r="I8" s="16"/>
      <c r="J8" s="16"/>
      <c r="K8" s="16"/>
      <c r="L8" s="32"/>
    </row>
    <row r="9" spans="1:12" ht="25">
      <c r="A9" s="32"/>
      <c r="B9" s="576" t="s">
        <v>382</v>
      </c>
      <c r="C9" s="577"/>
      <c r="D9" s="577"/>
      <c r="E9" s="577"/>
      <c r="F9" s="577"/>
      <c r="G9" s="577"/>
      <c r="H9" s="122"/>
      <c r="I9" s="16"/>
      <c r="J9" s="16"/>
      <c r="K9" s="16"/>
      <c r="L9" s="32"/>
    </row>
    <row r="10" spans="1:12" s="32" customFormat="1" ht="29.5" customHeight="1">
      <c r="B10" s="494" t="s">
        <v>214</v>
      </c>
      <c r="C10" s="578"/>
      <c r="D10" s="578"/>
      <c r="E10" s="578"/>
      <c r="F10" s="578"/>
      <c r="G10" s="579"/>
      <c r="H10" s="144"/>
      <c r="I10" s="351"/>
      <c r="J10" s="16"/>
      <c r="K10" s="16"/>
    </row>
    <row r="11" spans="1:12" s="32" customFormat="1" ht="13" customHeight="1">
      <c r="B11" s="192"/>
      <c r="C11" s="193"/>
      <c r="D11" s="193"/>
      <c r="E11" s="356"/>
      <c r="F11" s="193"/>
      <c r="G11" s="131"/>
      <c r="H11" s="144"/>
      <c r="I11" s="351"/>
      <c r="J11" s="16"/>
      <c r="K11" s="16"/>
    </row>
    <row r="12" spans="1:12" s="32" customFormat="1" ht="22" customHeight="1">
      <c r="B12" s="496" t="s">
        <v>72</v>
      </c>
      <c r="C12" s="580"/>
      <c r="D12" s="580"/>
      <c r="E12" s="580"/>
      <c r="F12" s="580"/>
      <c r="G12" s="581"/>
      <c r="H12" s="144"/>
      <c r="I12" s="351"/>
      <c r="J12" s="16"/>
      <c r="K12" s="16"/>
    </row>
    <row r="13" spans="1:12" s="32" customFormat="1" ht="22" customHeight="1">
      <c r="B13" s="556" t="s">
        <v>9</v>
      </c>
      <c r="C13" s="557"/>
      <c r="D13" s="558" t="str">
        <f>IF('ANXE1a-Dépenses prévi'!C14:C14=0,"Veuillez renseigner cette information à l'annexe 1",'ANXE1a-Dépenses prévi'!C14:C14)</f>
        <v>Veuillez renseigner cette information à l'annexe 1</v>
      </c>
      <c r="E13" s="559"/>
      <c r="F13" s="559"/>
      <c r="G13" s="559"/>
      <c r="H13" s="144"/>
      <c r="I13" s="351"/>
      <c r="J13" s="16"/>
      <c r="K13" s="16"/>
    </row>
    <row r="14" spans="1:12" s="32" customFormat="1" ht="22" customHeight="1">
      <c r="B14" s="129"/>
      <c r="C14" s="130"/>
      <c r="D14" s="130"/>
      <c r="E14" s="130"/>
      <c r="F14" s="131"/>
      <c r="G14" s="131"/>
      <c r="H14" s="144"/>
      <c r="I14" s="351"/>
      <c r="J14" s="16"/>
      <c r="K14" s="16"/>
    </row>
    <row r="15" spans="1:12" s="32" customFormat="1" ht="22" customHeight="1">
      <c r="B15" s="447" t="s">
        <v>10</v>
      </c>
      <c r="C15" s="447"/>
      <c r="D15" s="447"/>
      <c r="E15" s="447"/>
      <c r="F15" s="575"/>
      <c r="G15" s="575"/>
      <c r="H15" s="185"/>
      <c r="I15" s="352"/>
      <c r="J15" s="16"/>
      <c r="K15" s="16"/>
    </row>
    <row r="16" spans="1:12" s="32" customFormat="1" ht="22" customHeight="1">
      <c r="B16" s="556" t="s">
        <v>11</v>
      </c>
      <c r="C16" s="557"/>
      <c r="D16" s="558" t="str">
        <f>IF('ANXE1a-Dépenses prévi'!C17:C17=0,"Veuillez renseigner cette information à l'annexe 1",'ANXE1a-Dépenses prévi'!C17:C17)</f>
        <v>Veuillez renseigner cette information à l'annexe 1</v>
      </c>
      <c r="E16" s="559"/>
      <c r="F16" s="559"/>
      <c r="G16" s="560"/>
      <c r="H16" s="144"/>
      <c r="I16" s="351"/>
      <c r="J16" s="16"/>
      <c r="K16" s="16"/>
    </row>
    <row r="17" spans="1:11" s="32" customFormat="1">
      <c r="B17" s="141"/>
      <c r="C17" s="142"/>
      <c r="D17" s="142"/>
      <c r="E17" s="357"/>
      <c r="F17" s="144"/>
      <c r="G17" s="131"/>
      <c r="H17" s="144"/>
      <c r="I17" s="351"/>
      <c r="J17" s="16"/>
      <c r="K17" s="16"/>
    </row>
    <row r="18" spans="1:11" s="32" customFormat="1" ht="15.5">
      <c r="B18" s="447" t="s">
        <v>12</v>
      </c>
      <c r="C18" s="447"/>
      <c r="D18" s="447"/>
      <c r="E18" s="447"/>
      <c r="F18" s="575"/>
      <c r="G18" s="575"/>
      <c r="H18" s="144"/>
      <c r="I18" s="351"/>
      <c r="J18" s="16"/>
      <c r="K18" s="16"/>
    </row>
    <row r="19" spans="1:11" s="32" customFormat="1" ht="26.15" customHeight="1">
      <c r="B19" s="556" t="s">
        <v>9</v>
      </c>
      <c r="C19" s="557"/>
      <c r="D19" s="558" t="str">
        <f>IF('ANXE1a-Dépenses prévi'!C20:C20=0,"Veuillez renseigner cette information à l'annexe 1",'ANXE1a-Dépenses prévi'!C20:C20)</f>
        <v>Veuillez renseigner cette information à l'annexe 1</v>
      </c>
      <c r="E19" s="559"/>
      <c r="F19" s="559"/>
      <c r="G19" s="560"/>
      <c r="H19" s="144"/>
      <c r="I19" s="351"/>
      <c r="J19" s="16"/>
      <c r="K19" s="16"/>
    </row>
    <row r="20" spans="1:11" ht="15" customHeight="1">
      <c r="A20" s="32"/>
      <c r="B20" s="213"/>
      <c r="C20" s="213"/>
      <c r="D20" s="213"/>
      <c r="E20" s="214"/>
      <c r="F20" s="214"/>
      <c r="G20" s="214"/>
      <c r="H20" s="215"/>
      <c r="I20" s="16"/>
      <c r="J20" s="16"/>
      <c r="K20" s="16"/>
    </row>
    <row r="21" spans="1:11" ht="15" customHeight="1" thickBot="1">
      <c r="A21" s="32"/>
      <c r="B21" s="213"/>
      <c r="C21" s="213"/>
      <c r="D21" s="213"/>
      <c r="E21" s="214"/>
      <c r="F21" s="214"/>
      <c r="G21" s="214"/>
      <c r="H21" s="215"/>
      <c r="I21" s="16"/>
      <c r="J21" s="16"/>
      <c r="K21" s="16"/>
    </row>
    <row r="22" spans="1:11" ht="114.5" customHeight="1" thickBot="1">
      <c r="A22" s="32"/>
      <c r="B22" s="561" t="s">
        <v>383</v>
      </c>
      <c r="C22" s="562"/>
      <c r="D22" s="562"/>
      <c r="E22" s="562"/>
      <c r="F22" s="562"/>
      <c r="G22" s="563"/>
      <c r="H22" s="215"/>
      <c r="I22" s="16"/>
      <c r="J22" s="16"/>
      <c r="K22" s="16"/>
    </row>
    <row r="23" spans="1:11" ht="15" customHeight="1">
      <c r="A23" s="32"/>
      <c r="B23" s="213"/>
      <c r="C23" s="213"/>
      <c r="D23" s="213"/>
      <c r="E23" s="214"/>
      <c r="F23" s="214"/>
      <c r="G23" s="214"/>
      <c r="H23" s="215"/>
      <c r="I23" s="16"/>
      <c r="J23" s="16"/>
      <c r="K23" s="16"/>
    </row>
    <row r="24" spans="1:11">
      <c r="A24" s="32"/>
      <c r="B24" s="32"/>
      <c r="C24" s="32"/>
      <c r="D24" s="32"/>
      <c r="E24" s="60"/>
      <c r="F24" s="32"/>
      <c r="G24" s="32"/>
      <c r="H24" s="61"/>
      <c r="I24" s="16"/>
      <c r="J24" s="16"/>
      <c r="K24" s="16"/>
    </row>
    <row r="25" spans="1:11" ht="15" customHeight="1">
      <c r="A25" s="32"/>
      <c r="B25" s="564" t="s">
        <v>184</v>
      </c>
      <c r="C25" s="565"/>
      <c r="D25" s="566"/>
      <c r="E25" s="541" t="s">
        <v>384</v>
      </c>
      <c r="F25" s="541" t="s">
        <v>326</v>
      </c>
      <c r="G25" s="541" t="s">
        <v>327</v>
      </c>
      <c r="H25" s="541" t="s">
        <v>185</v>
      </c>
      <c r="I25" s="16"/>
      <c r="J25" s="16"/>
      <c r="K25" s="16"/>
    </row>
    <row r="26" spans="1:11" ht="30" customHeight="1">
      <c r="A26" s="32"/>
      <c r="B26" s="567"/>
      <c r="C26" s="568"/>
      <c r="D26" s="569"/>
      <c r="E26" s="542"/>
      <c r="F26" s="542"/>
      <c r="G26" s="542"/>
      <c r="H26" s="542"/>
      <c r="I26" s="16"/>
      <c r="J26" s="16"/>
      <c r="K26" s="16"/>
    </row>
    <row r="27" spans="1:11">
      <c r="A27" s="32"/>
      <c r="B27" s="570"/>
      <c r="C27" s="571"/>
      <c r="D27" s="572"/>
      <c r="E27" s="543"/>
      <c r="F27" s="543"/>
      <c r="G27" s="543"/>
      <c r="H27" s="543"/>
      <c r="I27" s="16"/>
      <c r="J27" s="16"/>
      <c r="K27" s="16"/>
    </row>
    <row r="28" spans="1:11" ht="26.15" customHeight="1">
      <c r="A28" s="32"/>
      <c r="B28" s="544" t="s">
        <v>377</v>
      </c>
      <c r="C28" s="545"/>
      <c r="D28" s="546"/>
      <c r="E28" s="546"/>
      <c r="F28" s="546"/>
      <c r="G28" s="546"/>
      <c r="H28" s="547"/>
      <c r="I28" s="16"/>
      <c r="J28" s="16"/>
      <c r="K28" s="16"/>
    </row>
    <row r="29" spans="1:11" ht="34.5" customHeight="1">
      <c r="A29" s="32"/>
      <c r="B29" s="551" t="s">
        <v>320</v>
      </c>
      <c r="C29" s="552"/>
      <c r="D29" s="553"/>
      <c r="E29" s="43"/>
      <c r="F29" s="44"/>
      <c r="G29" s="364"/>
      <c r="H29" s="208" t="s">
        <v>411</v>
      </c>
      <c r="I29" s="16"/>
      <c r="J29" s="16"/>
      <c r="K29" s="16"/>
    </row>
    <row r="30" spans="1:11" s="39" customFormat="1" ht="48.5" customHeight="1">
      <c r="A30" s="59"/>
      <c r="B30" s="533" t="s">
        <v>424</v>
      </c>
      <c r="C30" s="534"/>
      <c r="D30" s="535"/>
      <c r="E30" s="45"/>
      <c r="F30" s="46"/>
      <c r="G30" s="364"/>
      <c r="H30" s="208" t="s">
        <v>282</v>
      </c>
      <c r="I30" s="16"/>
      <c r="J30" s="16"/>
      <c r="K30" s="16"/>
    </row>
    <row r="31" spans="1:11" ht="67.5" customHeight="1">
      <c r="A31" s="32"/>
      <c r="B31" s="548" t="s">
        <v>391</v>
      </c>
      <c r="C31" s="549"/>
      <c r="D31" s="550"/>
      <c r="E31" s="43"/>
      <c r="F31" s="44"/>
      <c r="G31" s="364"/>
      <c r="H31" s="208" t="s">
        <v>390</v>
      </c>
      <c r="I31" s="16"/>
      <c r="J31" s="16"/>
      <c r="K31" s="16"/>
    </row>
    <row r="32" spans="1:11" ht="41" customHeight="1">
      <c r="A32" s="32"/>
      <c r="B32" s="548" t="s">
        <v>387</v>
      </c>
      <c r="C32" s="573"/>
      <c r="D32" s="574"/>
      <c r="E32" s="43"/>
      <c r="F32" s="44"/>
      <c r="G32" s="364"/>
      <c r="H32" s="208" t="s">
        <v>388</v>
      </c>
      <c r="I32" s="16"/>
      <c r="J32" s="16"/>
      <c r="K32" s="16"/>
    </row>
    <row r="33" spans="1:12" ht="58.5" customHeight="1">
      <c r="A33" s="32"/>
      <c r="B33" s="554" t="s">
        <v>376</v>
      </c>
      <c r="C33" s="555"/>
      <c r="D33" s="555"/>
      <c r="E33" s="43"/>
      <c r="F33" s="44"/>
      <c r="G33" s="364"/>
      <c r="H33" s="359" t="s">
        <v>401</v>
      </c>
      <c r="I33" s="360"/>
      <c r="J33" s="16"/>
      <c r="K33" s="16"/>
      <c r="L33" s="16"/>
    </row>
    <row r="34" spans="1:12" ht="101" customHeight="1">
      <c r="A34" s="32"/>
      <c r="B34" s="554" t="s">
        <v>413</v>
      </c>
      <c r="C34" s="555"/>
      <c r="D34" s="555"/>
      <c r="E34" s="43"/>
      <c r="F34" s="363"/>
      <c r="G34" s="364"/>
      <c r="H34" s="359" t="s">
        <v>414</v>
      </c>
      <c r="I34" s="360"/>
      <c r="J34" s="16"/>
      <c r="K34" s="16"/>
      <c r="L34" s="16"/>
    </row>
    <row r="35" spans="1:12" ht="48.5" customHeight="1">
      <c r="A35" s="32"/>
      <c r="B35" s="554" t="s">
        <v>392</v>
      </c>
      <c r="C35" s="555"/>
      <c r="D35" s="555"/>
      <c r="E35" s="43"/>
      <c r="F35" s="363"/>
      <c r="G35" s="364"/>
      <c r="H35" s="359" t="s">
        <v>393</v>
      </c>
      <c r="I35" s="360"/>
      <c r="J35" s="16"/>
      <c r="K35" s="16"/>
      <c r="L35" s="16"/>
    </row>
    <row r="36" spans="1:12" ht="36" customHeight="1">
      <c r="A36" s="32"/>
      <c r="B36" s="554" t="s">
        <v>394</v>
      </c>
      <c r="C36" s="555"/>
      <c r="D36" s="555"/>
      <c r="E36" s="43"/>
      <c r="F36" s="363"/>
      <c r="G36" s="364"/>
      <c r="H36" s="359" t="s">
        <v>395</v>
      </c>
      <c r="I36" s="360"/>
      <c r="J36" s="16"/>
      <c r="K36" s="16"/>
      <c r="L36" s="16"/>
    </row>
    <row r="37" spans="1:12" ht="140" customHeight="1">
      <c r="A37" s="32"/>
      <c r="B37" s="554" t="s">
        <v>396</v>
      </c>
      <c r="C37" s="555"/>
      <c r="D37" s="555"/>
      <c r="E37" s="43"/>
      <c r="F37" s="363"/>
      <c r="G37" s="364"/>
      <c r="H37" s="359" t="s">
        <v>415</v>
      </c>
      <c r="I37" s="360"/>
      <c r="J37" s="16"/>
      <c r="K37" s="16"/>
      <c r="L37" s="16"/>
    </row>
    <row r="38" spans="1:12" ht="66" customHeight="1">
      <c r="A38" s="32"/>
      <c r="B38" s="554" t="s">
        <v>389</v>
      </c>
      <c r="C38" s="555"/>
      <c r="D38" s="555"/>
      <c r="E38" s="43"/>
      <c r="F38" s="363"/>
      <c r="G38" s="364"/>
      <c r="H38" s="359" t="s">
        <v>397</v>
      </c>
      <c r="I38" s="360"/>
      <c r="J38" s="16"/>
      <c r="K38" s="16"/>
      <c r="L38" s="16"/>
    </row>
    <row r="39" spans="1:12" ht="67.5" customHeight="1">
      <c r="A39" s="32"/>
      <c r="B39" s="533" t="s">
        <v>405</v>
      </c>
      <c r="C39" s="534"/>
      <c r="D39" s="535"/>
      <c r="E39" s="45"/>
      <c r="F39" s="48"/>
      <c r="G39" s="364"/>
      <c r="H39" s="208" t="s">
        <v>285</v>
      </c>
      <c r="I39" s="16"/>
      <c r="J39" s="16"/>
      <c r="K39" s="16"/>
    </row>
    <row r="40" spans="1:12" ht="41" customHeight="1">
      <c r="A40" s="32"/>
      <c r="B40" s="587" t="s">
        <v>408</v>
      </c>
      <c r="C40" s="588"/>
      <c r="D40" s="589"/>
      <c r="E40" s="37"/>
      <c r="F40" s="38"/>
      <c r="G40" s="364"/>
      <c r="H40" s="208" t="s">
        <v>407</v>
      </c>
      <c r="I40" s="16"/>
      <c r="J40" s="16"/>
      <c r="K40" s="16"/>
    </row>
    <row r="41" spans="1:12" ht="41" customHeight="1">
      <c r="A41" s="32"/>
      <c r="B41" s="587" t="s">
        <v>409</v>
      </c>
      <c r="C41" s="588"/>
      <c r="D41" s="589"/>
      <c r="E41" s="37"/>
      <c r="F41" s="38"/>
      <c r="G41" s="364"/>
      <c r="H41" s="208" t="s">
        <v>407</v>
      </c>
      <c r="I41" s="16"/>
      <c r="J41" s="16"/>
      <c r="K41" s="16"/>
    </row>
    <row r="42" spans="1:12" ht="159" customHeight="1">
      <c r="A42" s="32"/>
      <c r="B42" s="554" t="s">
        <v>402</v>
      </c>
      <c r="C42" s="555"/>
      <c r="D42" s="555"/>
      <c r="E42" s="37"/>
      <c r="F42" s="38"/>
      <c r="G42" s="364"/>
      <c r="H42" s="208" t="s">
        <v>400</v>
      </c>
      <c r="I42" s="16"/>
      <c r="J42" s="16"/>
      <c r="K42" s="16"/>
    </row>
    <row r="43" spans="1:12" ht="36" customHeight="1">
      <c r="A43" s="32"/>
      <c r="B43" s="529" t="s">
        <v>398</v>
      </c>
      <c r="C43" s="582"/>
      <c r="D43" s="530"/>
      <c r="E43" s="531"/>
      <c r="F43" s="531"/>
      <c r="G43" s="531"/>
      <c r="H43" s="532"/>
      <c r="I43" s="16"/>
      <c r="J43" s="16"/>
      <c r="K43" s="16"/>
    </row>
    <row r="44" spans="1:12" ht="96" customHeight="1">
      <c r="A44" s="32"/>
      <c r="B44" s="533" t="s">
        <v>215</v>
      </c>
      <c r="C44" s="534"/>
      <c r="D44" s="535"/>
      <c r="E44" s="45"/>
      <c r="F44" s="44"/>
      <c r="G44" s="364"/>
      <c r="H44" s="277" t="s">
        <v>404</v>
      </c>
      <c r="I44" s="16"/>
      <c r="J44" s="16"/>
      <c r="K44" s="16"/>
    </row>
    <row r="45" spans="1:12" ht="36" customHeight="1">
      <c r="A45" s="32"/>
      <c r="B45" s="536" t="s">
        <v>216</v>
      </c>
      <c r="C45" s="537"/>
      <c r="D45" s="538"/>
      <c r="E45" s="539"/>
      <c r="F45" s="539"/>
      <c r="G45" s="539"/>
      <c r="H45" s="540"/>
      <c r="I45" s="16"/>
      <c r="J45" s="16"/>
      <c r="K45" s="16"/>
    </row>
    <row r="46" spans="1:12" ht="30.65" customHeight="1">
      <c r="A46" s="32"/>
      <c r="B46" s="50"/>
      <c r="C46" s="521" t="s">
        <v>208</v>
      </c>
      <c r="D46" s="501"/>
      <c r="E46" s="49"/>
      <c r="F46" s="48"/>
      <c r="G46" s="364"/>
      <c r="H46" s="586" t="s">
        <v>319</v>
      </c>
      <c r="I46" s="16"/>
      <c r="J46" s="16"/>
      <c r="K46" s="16"/>
    </row>
    <row r="47" spans="1:12" ht="48.65" customHeight="1">
      <c r="A47" s="32"/>
      <c r="B47" s="50"/>
      <c r="C47" s="521" t="s">
        <v>210</v>
      </c>
      <c r="D47" s="501"/>
      <c r="E47" s="49"/>
      <c r="F47" s="48"/>
      <c r="G47" s="364"/>
      <c r="H47" s="429"/>
      <c r="I47" s="16"/>
      <c r="J47" s="16"/>
      <c r="K47" s="16"/>
    </row>
    <row r="48" spans="1:12" ht="56.5" customHeight="1">
      <c r="A48" s="32"/>
      <c r="B48" s="50"/>
      <c r="C48" s="521" t="s">
        <v>211</v>
      </c>
      <c r="D48" s="501"/>
      <c r="E48" s="49"/>
      <c r="F48" s="48"/>
      <c r="G48" s="48"/>
      <c r="H48" s="526" t="s">
        <v>406</v>
      </c>
      <c r="I48" s="16"/>
      <c r="J48" s="16"/>
      <c r="K48" s="16"/>
    </row>
    <row r="49" spans="1:11" ht="73.5" customHeight="1">
      <c r="A49" s="32"/>
      <c r="B49" s="50"/>
      <c r="C49" s="521" t="s">
        <v>209</v>
      </c>
      <c r="D49" s="501"/>
      <c r="E49" s="49"/>
      <c r="F49" s="48"/>
      <c r="G49" s="48"/>
      <c r="H49" s="583"/>
      <c r="I49" s="16"/>
      <c r="J49" s="16"/>
      <c r="K49" s="16"/>
    </row>
    <row r="50" spans="1:11" ht="28" customHeight="1">
      <c r="A50" s="32"/>
      <c r="B50" s="536" t="s">
        <v>198</v>
      </c>
      <c r="C50" s="538"/>
      <c r="D50" s="538"/>
      <c r="E50" s="539"/>
      <c r="F50" s="539"/>
      <c r="G50" s="539"/>
      <c r="H50" s="540"/>
      <c r="I50" s="16"/>
      <c r="J50" s="16"/>
      <c r="K50" s="16"/>
    </row>
    <row r="51" spans="1:11" ht="26">
      <c r="A51" s="32"/>
      <c r="B51" s="50"/>
      <c r="C51" s="521" t="s">
        <v>200</v>
      </c>
      <c r="D51" s="501"/>
      <c r="E51" s="49"/>
      <c r="F51" s="44"/>
      <c r="G51" s="364"/>
      <c r="H51" s="207"/>
      <c r="I51" s="16"/>
      <c r="J51" s="16"/>
      <c r="K51" s="16"/>
    </row>
    <row r="52" spans="1:11" ht="40.5" customHeight="1">
      <c r="A52" s="32"/>
      <c r="B52" s="50"/>
      <c r="C52" s="521" t="s">
        <v>197</v>
      </c>
      <c r="D52" s="501"/>
      <c r="E52" s="49"/>
      <c r="F52" s="44"/>
      <c r="G52" s="364"/>
      <c r="H52" s="207"/>
      <c r="I52" s="16"/>
      <c r="J52" s="16"/>
      <c r="K52" s="16"/>
    </row>
    <row r="53" spans="1:11" ht="35.5" customHeight="1">
      <c r="A53" s="32"/>
      <c r="B53" s="50"/>
      <c r="C53" s="521" t="s">
        <v>199</v>
      </c>
      <c r="D53" s="501"/>
      <c r="E53" s="49"/>
      <c r="F53" s="44"/>
      <c r="G53" s="364"/>
      <c r="H53" s="207"/>
      <c r="I53" s="16"/>
      <c r="J53" s="16"/>
      <c r="K53" s="16"/>
    </row>
    <row r="54" spans="1:11" ht="27" customHeight="1">
      <c r="A54" s="32"/>
      <c r="B54" s="522" t="s">
        <v>410</v>
      </c>
      <c r="C54" s="523"/>
      <c r="D54" s="523"/>
      <c r="E54" s="524"/>
      <c r="F54" s="524"/>
      <c r="G54" s="524"/>
      <c r="H54" s="525"/>
      <c r="I54" s="16"/>
      <c r="J54" s="16"/>
      <c r="K54" s="16"/>
    </row>
    <row r="55" spans="1:11" ht="54" customHeight="1">
      <c r="A55" s="32"/>
      <c r="B55" s="50"/>
      <c r="C55" s="521" t="s">
        <v>416</v>
      </c>
      <c r="D55" s="501"/>
      <c r="E55" s="47"/>
      <c r="F55" s="44"/>
      <c r="G55" s="364"/>
      <c r="H55" s="526" t="s">
        <v>417</v>
      </c>
      <c r="I55" s="16"/>
      <c r="J55" s="16"/>
      <c r="K55" s="16"/>
    </row>
    <row r="56" spans="1:11" ht="59" customHeight="1">
      <c r="A56" s="32"/>
      <c r="B56" s="50"/>
      <c r="C56" s="521" t="s">
        <v>201</v>
      </c>
      <c r="D56" s="501"/>
      <c r="E56" s="47"/>
      <c r="F56" s="44"/>
      <c r="G56" s="44"/>
      <c r="H56" s="527"/>
      <c r="I56" s="16"/>
      <c r="J56" s="16"/>
      <c r="K56" s="16"/>
    </row>
    <row r="57" spans="1:11" ht="87" customHeight="1">
      <c r="A57" s="32"/>
      <c r="B57" s="50"/>
      <c r="C57" s="521" t="s">
        <v>232</v>
      </c>
      <c r="D57" s="501"/>
      <c r="E57" s="47"/>
      <c r="F57" s="44"/>
      <c r="G57" s="44"/>
      <c r="H57" s="527"/>
      <c r="I57" s="16"/>
      <c r="J57" s="16"/>
      <c r="K57" s="16"/>
    </row>
    <row r="58" spans="1:11" ht="63.5" customHeight="1">
      <c r="A58" s="32"/>
      <c r="B58" s="50"/>
      <c r="C58" s="521" t="s">
        <v>233</v>
      </c>
      <c r="D58" s="501"/>
      <c r="E58" s="47"/>
      <c r="F58" s="44"/>
      <c r="G58" s="44"/>
      <c r="H58" s="584"/>
      <c r="I58" s="16"/>
      <c r="J58" s="16"/>
      <c r="K58" s="16"/>
    </row>
    <row r="59" spans="1:11" ht="28.5" customHeight="1">
      <c r="A59" s="32"/>
      <c r="B59" s="50"/>
      <c r="C59" s="521" t="s">
        <v>202</v>
      </c>
      <c r="D59" s="501"/>
      <c r="E59" s="47"/>
      <c r="F59" s="44"/>
      <c r="G59" s="44"/>
      <c r="H59" s="584"/>
      <c r="I59" s="16"/>
      <c r="J59" s="16"/>
      <c r="K59" s="16"/>
    </row>
    <row r="60" spans="1:11" ht="34" customHeight="1">
      <c r="A60" s="32"/>
      <c r="B60" s="50"/>
      <c r="C60" s="521" t="s">
        <v>203</v>
      </c>
      <c r="D60" s="501"/>
      <c r="E60" s="47"/>
      <c r="F60" s="44"/>
      <c r="G60" s="44"/>
      <c r="H60" s="584"/>
      <c r="I60" s="16"/>
      <c r="J60" s="16"/>
      <c r="K60" s="16"/>
    </row>
    <row r="61" spans="1:11" ht="43" customHeight="1">
      <c r="A61" s="32"/>
      <c r="B61" s="50"/>
      <c r="C61" s="521" t="s">
        <v>204</v>
      </c>
      <c r="D61" s="501"/>
      <c r="E61" s="47"/>
      <c r="F61" s="44"/>
      <c r="G61" s="44"/>
      <c r="H61" s="584"/>
      <c r="I61" s="16"/>
      <c r="J61" s="16"/>
      <c r="K61" s="16"/>
    </row>
    <row r="62" spans="1:11" ht="61" customHeight="1">
      <c r="A62" s="32"/>
      <c r="B62" s="50"/>
      <c r="C62" s="521" t="s">
        <v>205</v>
      </c>
      <c r="D62" s="501"/>
      <c r="E62" s="47"/>
      <c r="F62" s="44"/>
      <c r="G62" s="44"/>
      <c r="H62" s="585"/>
      <c r="I62" s="16"/>
      <c r="J62" s="16"/>
      <c r="K62" s="16"/>
    </row>
    <row r="63" spans="1:11" ht="49" customHeight="1">
      <c r="A63" s="32"/>
      <c r="B63" s="522" t="s">
        <v>217</v>
      </c>
      <c r="C63" s="523"/>
      <c r="D63" s="523"/>
      <c r="E63" s="524"/>
      <c r="F63" s="524"/>
      <c r="G63" s="524"/>
      <c r="H63" s="525"/>
      <c r="I63" s="16"/>
      <c r="J63" s="16"/>
      <c r="K63" s="16"/>
    </row>
    <row r="64" spans="1:11" s="58" customFormat="1" ht="39" customHeight="1">
      <c r="A64" s="4"/>
      <c r="B64" s="56"/>
      <c r="C64" s="521" t="s">
        <v>229</v>
      </c>
      <c r="D64" s="501"/>
      <c r="E64" s="37"/>
      <c r="F64" s="57"/>
      <c r="G64" s="364"/>
      <c r="H64" s="209" t="s">
        <v>219</v>
      </c>
      <c r="I64" s="255"/>
      <c r="J64" s="255"/>
      <c r="K64" s="255"/>
    </row>
    <row r="65" spans="1:11" ht="49" customHeight="1">
      <c r="A65" s="32"/>
      <c r="B65" s="522" t="s">
        <v>418</v>
      </c>
      <c r="C65" s="523"/>
      <c r="D65" s="523"/>
      <c r="E65" s="524"/>
      <c r="F65" s="524"/>
      <c r="G65" s="524"/>
      <c r="H65" s="525"/>
      <c r="I65" s="16"/>
      <c r="J65" s="16"/>
      <c r="K65" s="16"/>
    </row>
    <row r="66" spans="1:11" s="58" customFormat="1" ht="39" customHeight="1">
      <c r="A66" s="4"/>
      <c r="B66" s="56"/>
      <c r="C66" s="521" t="s">
        <v>403</v>
      </c>
      <c r="D66" s="501"/>
      <c r="E66" s="37"/>
      <c r="F66" s="57"/>
      <c r="G66" s="364"/>
      <c r="H66" s="209" t="s">
        <v>219</v>
      </c>
      <c r="I66" s="255"/>
      <c r="J66" s="255"/>
      <c r="K66" s="255"/>
    </row>
    <row r="67" spans="1:11" ht="32.15" customHeight="1">
      <c r="A67" s="32"/>
      <c r="B67" s="529" t="s">
        <v>218</v>
      </c>
      <c r="C67" s="530"/>
      <c r="D67" s="530"/>
      <c r="E67" s="531"/>
      <c r="F67" s="531"/>
      <c r="G67" s="531"/>
      <c r="H67" s="532"/>
      <c r="I67" s="16"/>
      <c r="J67" s="16"/>
      <c r="K67" s="16"/>
    </row>
    <row r="68" spans="1:11" ht="43" customHeight="1">
      <c r="A68" s="32"/>
      <c r="B68" s="50"/>
      <c r="C68" s="521" t="s">
        <v>207</v>
      </c>
      <c r="D68" s="501"/>
      <c r="E68" s="47"/>
      <c r="F68" s="44"/>
      <c r="G68" s="364"/>
      <c r="H68" s="526" t="s">
        <v>395</v>
      </c>
      <c r="I68" s="16"/>
      <c r="J68" s="16"/>
      <c r="K68" s="16"/>
    </row>
    <row r="69" spans="1:11" ht="44.5" customHeight="1">
      <c r="A69" s="32"/>
      <c r="B69" s="50"/>
      <c r="C69" s="521" t="s">
        <v>399</v>
      </c>
      <c r="D69" s="501"/>
      <c r="E69" s="47"/>
      <c r="F69" s="44"/>
      <c r="G69" s="364"/>
      <c r="H69" s="527"/>
      <c r="I69" s="16"/>
      <c r="J69" s="16"/>
      <c r="K69" s="16"/>
    </row>
    <row r="70" spans="1:11" ht="54" customHeight="1" thickBot="1">
      <c r="A70" s="32"/>
      <c r="B70" s="51"/>
      <c r="C70" s="519" t="s">
        <v>206</v>
      </c>
      <c r="D70" s="520"/>
      <c r="E70" s="52"/>
      <c r="F70" s="53"/>
      <c r="G70" s="364"/>
      <c r="H70" s="528"/>
      <c r="I70" s="16"/>
      <c r="J70" s="16"/>
      <c r="K70" s="16"/>
    </row>
    <row r="71" spans="1:11" ht="31" customHeight="1">
      <c r="A71" s="32"/>
      <c r="B71" s="510" t="s">
        <v>186</v>
      </c>
      <c r="C71" s="511"/>
      <c r="D71" s="511"/>
      <c r="E71" s="511"/>
      <c r="F71" s="511"/>
      <c r="G71" s="511"/>
      <c r="H71" s="512"/>
      <c r="I71" s="16"/>
      <c r="J71" s="16"/>
      <c r="K71" s="16"/>
    </row>
    <row r="72" spans="1:11" ht="35.25" customHeight="1">
      <c r="A72" s="32"/>
      <c r="B72" s="513" t="s">
        <v>187</v>
      </c>
      <c r="C72" s="514"/>
      <c r="D72" s="515"/>
      <c r="E72" s="37"/>
      <c r="F72" s="38"/>
      <c r="G72" s="364"/>
      <c r="H72" s="210"/>
      <c r="I72" s="16"/>
      <c r="J72" s="16"/>
      <c r="K72" s="16"/>
    </row>
    <row r="73" spans="1:11" ht="43.5" customHeight="1">
      <c r="A73" s="32"/>
      <c r="B73" s="513" t="s">
        <v>188</v>
      </c>
      <c r="C73" s="516"/>
      <c r="D73" s="517"/>
      <c r="E73" s="37"/>
      <c r="F73" s="38"/>
      <c r="G73" s="364"/>
      <c r="H73" s="210"/>
      <c r="I73" s="16"/>
      <c r="J73" s="16"/>
      <c r="K73" s="16"/>
    </row>
    <row r="74" spans="1:11" ht="56.25" customHeight="1">
      <c r="A74" s="32"/>
      <c r="B74" s="513" t="s">
        <v>189</v>
      </c>
      <c r="C74" s="516"/>
      <c r="D74" s="517"/>
      <c r="E74" s="37"/>
      <c r="F74" s="38"/>
      <c r="G74" s="364"/>
      <c r="H74" s="210"/>
      <c r="I74" s="16"/>
      <c r="J74" s="16"/>
      <c r="K74" s="16"/>
    </row>
    <row r="75" spans="1:11" ht="30.65" customHeight="1">
      <c r="A75" s="32"/>
      <c r="B75" s="507" t="s">
        <v>283</v>
      </c>
      <c r="C75" s="518"/>
      <c r="D75" s="518"/>
      <c r="E75" s="508"/>
      <c r="F75" s="508"/>
      <c r="G75" s="508"/>
      <c r="H75" s="509"/>
      <c r="I75" s="16"/>
      <c r="J75" s="16"/>
      <c r="K75" s="16"/>
    </row>
    <row r="76" spans="1:11" ht="41.15" customHeight="1">
      <c r="A76" s="32"/>
      <c r="B76" s="502" t="s">
        <v>284</v>
      </c>
      <c r="C76" s="500"/>
      <c r="D76" s="501"/>
      <c r="E76" s="37"/>
      <c r="F76" s="38"/>
      <c r="G76" s="364"/>
      <c r="H76" s="210"/>
      <c r="I76" s="16"/>
      <c r="J76" s="16"/>
      <c r="K76" s="16"/>
    </row>
    <row r="77" spans="1:11" ht="25.5" customHeight="1">
      <c r="A77" s="32"/>
      <c r="B77" s="503" t="s">
        <v>190</v>
      </c>
      <c r="C77" s="504"/>
      <c r="D77" s="504"/>
      <c r="E77" s="505"/>
      <c r="F77" s="505"/>
      <c r="G77" s="505"/>
      <c r="H77" s="506"/>
      <c r="I77" s="16"/>
      <c r="J77" s="16"/>
      <c r="K77" s="16"/>
    </row>
    <row r="78" spans="1:11" ht="31.5" customHeight="1">
      <c r="A78" s="32"/>
      <c r="B78" s="499" t="s">
        <v>191</v>
      </c>
      <c r="C78" s="500"/>
      <c r="D78" s="501"/>
      <c r="E78" s="37"/>
      <c r="F78" s="38"/>
      <c r="G78" s="364"/>
      <c r="H78" s="210"/>
      <c r="I78" s="16"/>
      <c r="J78" s="16"/>
      <c r="K78" s="16"/>
    </row>
    <row r="79" spans="1:11" ht="36.5" customHeight="1">
      <c r="A79" s="32"/>
      <c r="B79" s="499" t="s">
        <v>192</v>
      </c>
      <c r="C79" s="500"/>
      <c r="D79" s="501"/>
      <c r="E79" s="37"/>
      <c r="F79" s="38"/>
      <c r="G79" s="364"/>
      <c r="H79" s="210"/>
      <c r="I79" s="16"/>
      <c r="J79" s="16"/>
      <c r="K79" s="16"/>
    </row>
    <row r="80" spans="1:11" ht="29.5" customHeight="1">
      <c r="A80" s="32"/>
      <c r="B80" s="507" t="s">
        <v>193</v>
      </c>
      <c r="C80" s="500"/>
      <c r="D80" s="500"/>
      <c r="E80" s="508"/>
      <c r="F80" s="508"/>
      <c r="G80" s="508"/>
      <c r="H80" s="509"/>
      <c r="I80" s="16"/>
      <c r="J80" s="16"/>
      <c r="K80" s="16"/>
    </row>
    <row r="81" spans="1:11" ht="26.15" customHeight="1">
      <c r="A81" s="32"/>
      <c r="B81" s="502" t="s">
        <v>194</v>
      </c>
      <c r="C81" s="500"/>
      <c r="D81" s="501"/>
      <c r="E81" s="37"/>
      <c r="F81" s="38"/>
      <c r="G81" s="364"/>
      <c r="H81" s="210"/>
      <c r="I81" s="16"/>
      <c r="J81" s="16"/>
      <c r="K81" s="16"/>
    </row>
    <row r="82" spans="1:11" ht="26">
      <c r="A82" s="32"/>
      <c r="B82" s="502" t="s">
        <v>195</v>
      </c>
      <c r="C82" s="500"/>
      <c r="D82" s="501"/>
      <c r="E82" s="37"/>
      <c r="F82" s="38"/>
      <c r="G82" s="364"/>
      <c r="H82" s="210"/>
      <c r="I82" s="16"/>
      <c r="J82" s="16"/>
      <c r="K82" s="16"/>
    </row>
    <row r="83" spans="1:11" ht="42" customHeight="1">
      <c r="A83" s="32"/>
      <c r="B83" s="502" t="s">
        <v>196</v>
      </c>
      <c r="C83" s="500"/>
      <c r="D83" s="501"/>
      <c r="E83" s="40"/>
      <c r="F83" s="41"/>
      <c r="G83" s="364"/>
      <c r="H83" s="211"/>
      <c r="I83" s="16"/>
      <c r="J83" s="16"/>
      <c r="K83" s="16"/>
    </row>
    <row r="84" spans="1:11">
      <c r="A84" s="32"/>
      <c r="B84" s="32"/>
      <c r="C84" s="32"/>
      <c r="D84" s="32"/>
      <c r="E84" s="60"/>
      <c r="F84" s="32"/>
      <c r="G84" s="32"/>
      <c r="H84" s="61"/>
      <c r="I84" s="16"/>
      <c r="J84" s="16"/>
      <c r="K84" s="16"/>
    </row>
    <row r="85" spans="1:11">
      <c r="A85" s="32"/>
      <c r="B85" s="32"/>
      <c r="C85" s="32"/>
      <c r="D85" s="32"/>
      <c r="E85" s="60"/>
      <c r="F85" s="32"/>
      <c r="G85" s="32"/>
      <c r="H85" s="61"/>
      <c r="I85" s="16"/>
      <c r="J85" s="16"/>
      <c r="K85" s="16"/>
    </row>
    <row r="86" spans="1:11">
      <c r="A86" s="32"/>
      <c r="B86" s="32"/>
      <c r="C86" s="32"/>
      <c r="D86" s="32"/>
      <c r="E86" s="60"/>
      <c r="F86" s="32"/>
      <c r="G86" s="32"/>
      <c r="H86" s="61"/>
      <c r="I86" s="16"/>
      <c r="J86" s="16"/>
      <c r="K86" s="16"/>
    </row>
    <row r="87" spans="1:11">
      <c r="E87" s="358"/>
      <c r="F87" s="354"/>
      <c r="G87" s="354"/>
      <c r="H87" s="54"/>
    </row>
  </sheetData>
  <sheetProtection algorithmName="SHA-512" hashValue="gNftgZyW0S1g4YDShr2FdQUE8BhYERHZd0ISg02JT9J2b4CWqd2bC05nl0duwakBzIMCLCOmHGbpiM47q0RqZA==" saltValue="RKNKcaQriv9kK8+y3GPgtQ==" spinCount="100000" sheet="1" objects="1" scenarios="1"/>
  <mergeCells count="80">
    <mergeCell ref="B34:D34"/>
    <mergeCell ref="B43:H43"/>
    <mergeCell ref="H48:H49"/>
    <mergeCell ref="B65:H65"/>
    <mergeCell ref="H55:H62"/>
    <mergeCell ref="H46:H47"/>
    <mergeCell ref="B40:D40"/>
    <mergeCell ref="B41:D41"/>
    <mergeCell ref="B42:D42"/>
    <mergeCell ref="B37:D37"/>
    <mergeCell ref="B38:D38"/>
    <mergeCell ref="B39:D39"/>
    <mergeCell ref="B35:D35"/>
    <mergeCell ref="B36:D36"/>
    <mergeCell ref="C55:D55"/>
    <mergeCell ref="C56:D56"/>
    <mergeCell ref="B18:G18"/>
    <mergeCell ref="B2:H2"/>
    <mergeCell ref="B3:H3"/>
    <mergeCell ref="B4:H4"/>
    <mergeCell ref="B9:G9"/>
    <mergeCell ref="B10:G10"/>
    <mergeCell ref="B12:G12"/>
    <mergeCell ref="B13:C13"/>
    <mergeCell ref="D13:G13"/>
    <mergeCell ref="B15:G15"/>
    <mergeCell ref="B16:C16"/>
    <mergeCell ref="D16:G16"/>
    <mergeCell ref="B33:D33"/>
    <mergeCell ref="B19:C19"/>
    <mergeCell ref="D19:G19"/>
    <mergeCell ref="B22:G22"/>
    <mergeCell ref="B25:D27"/>
    <mergeCell ref="E25:E27"/>
    <mergeCell ref="F25:F27"/>
    <mergeCell ref="G25:G27"/>
    <mergeCell ref="B32:D32"/>
    <mergeCell ref="H25:H27"/>
    <mergeCell ref="B28:H28"/>
    <mergeCell ref="B31:D31"/>
    <mergeCell ref="B29:D29"/>
    <mergeCell ref="B30:D30"/>
    <mergeCell ref="C57:D57"/>
    <mergeCell ref="B44:D44"/>
    <mergeCell ref="B45:H45"/>
    <mergeCell ref="C46:D46"/>
    <mergeCell ref="C47:D47"/>
    <mergeCell ref="C48:D48"/>
    <mergeCell ref="C49:D49"/>
    <mergeCell ref="B50:H50"/>
    <mergeCell ref="C51:D51"/>
    <mergeCell ref="C52:D52"/>
    <mergeCell ref="C53:D53"/>
    <mergeCell ref="B54:H54"/>
    <mergeCell ref="C70:D70"/>
    <mergeCell ref="C58:D58"/>
    <mergeCell ref="C59:D59"/>
    <mergeCell ref="C60:D60"/>
    <mergeCell ref="C61:D61"/>
    <mergeCell ref="C62:D62"/>
    <mergeCell ref="B63:H63"/>
    <mergeCell ref="C66:D66"/>
    <mergeCell ref="H68:H70"/>
    <mergeCell ref="C64:D64"/>
    <mergeCell ref="B67:H67"/>
    <mergeCell ref="C68:D68"/>
    <mergeCell ref="C69:D69"/>
    <mergeCell ref="B71:H71"/>
    <mergeCell ref="B72:D72"/>
    <mergeCell ref="B73:D73"/>
    <mergeCell ref="B74:D74"/>
    <mergeCell ref="B75:H75"/>
    <mergeCell ref="B79:D79"/>
    <mergeCell ref="B76:D76"/>
    <mergeCell ref="B77:H77"/>
    <mergeCell ref="B78:D78"/>
    <mergeCell ref="B83:D83"/>
    <mergeCell ref="B80:H80"/>
    <mergeCell ref="B81:D81"/>
    <mergeCell ref="B82:D82"/>
  </mergeCells>
  <dataValidations count="1">
    <dataValidation type="list" allowBlank="1" showInputMessage="1" showErrorMessage="1" sqref="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IW65612:IW65613 SS65612:SS65613 ACO65612:ACO65613 AMK65612:AMK65613 AWG65612:AWG65613 BGC65612:BGC65613 BPY65612:BPY65613 BZU65612:BZU65613 CJQ65612:CJQ65613 CTM65612:CTM65613 DDI65612:DDI65613 DNE65612:DNE65613 DXA65612:DXA65613 EGW65612:EGW65613 EQS65612:EQS65613 FAO65612:FAO65613 FKK65612:FKK65613 FUG65612:FUG65613 GEC65612:GEC65613 GNY65612:GNY65613 GXU65612:GXU65613 HHQ65612:HHQ65613 HRM65612:HRM65613 IBI65612:IBI65613 ILE65612:ILE65613 IVA65612:IVA65613 JEW65612:JEW65613 JOS65612:JOS65613 JYO65612:JYO65613 KIK65612:KIK65613 KSG65612:KSG65613 LCC65612:LCC65613 LLY65612:LLY65613 LVU65612:LVU65613 MFQ65612:MFQ65613 MPM65612:MPM65613 MZI65612:MZI65613 NJE65612:NJE65613 NTA65612:NTA65613 OCW65612:OCW65613 OMS65612:OMS65613 OWO65612:OWO65613 PGK65612:PGK65613 PQG65612:PQG65613 QAC65612:QAC65613 QJY65612:QJY65613 QTU65612:QTU65613 RDQ65612:RDQ65613 RNM65612:RNM65613 RXI65612:RXI65613 SHE65612:SHE65613 SRA65612:SRA65613 TAW65612:TAW65613 TKS65612:TKS65613 TUO65612:TUO65613 UEK65612:UEK65613 UOG65612:UOG65613 UYC65612:UYC65613 VHY65612:VHY65613 VRU65612:VRU65613 WBQ65612:WBQ65613 WLM65612:WLM65613 WVI65612:WVI65613 IW131148:IW131149 SS131148:SS131149 ACO131148:ACO131149 AMK131148:AMK131149 AWG131148:AWG131149 BGC131148:BGC131149 BPY131148:BPY131149 BZU131148:BZU131149 CJQ131148:CJQ131149 CTM131148:CTM131149 DDI131148:DDI131149 DNE131148:DNE131149 DXA131148:DXA131149 EGW131148:EGW131149 EQS131148:EQS131149 FAO131148:FAO131149 FKK131148:FKK131149 FUG131148:FUG131149 GEC131148:GEC131149 GNY131148:GNY131149 GXU131148:GXU131149 HHQ131148:HHQ131149 HRM131148:HRM131149 IBI131148:IBI131149 ILE131148:ILE131149 IVA131148:IVA131149 JEW131148:JEW131149 JOS131148:JOS131149 JYO131148:JYO131149 KIK131148:KIK131149 KSG131148:KSG131149 LCC131148:LCC131149 LLY131148:LLY131149 LVU131148:LVU131149 MFQ131148:MFQ131149 MPM131148:MPM131149 MZI131148:MZI131149 NJE131148:NJE131149 NTA131148:NTA131149 OCW131148:OCW131149 OMS131148:OMS131149 OWO131148:OWO131149 PGK131148:PGK131149 PQG131148:PQG131149 QAC131148:QAC131149 QJY131148:QJY131149 QTU131148:QTU131149 RDQ131148:RDQ131149 RNM131148:RNM131149 RXI131148:RXI131149 SHE131148:SHE131149 SRA131148:SRA131149 TAW131148:TAW131149 TKS131148:TKS131149 TUO131148:TUO131149 UEK131148:UEK131149 UOG131148:UOG131149 UYC131148:UYC131149 VHY131148:VHY131149 VRU131148:VRU131149 WBQ131148:WBQ131149 WLM131148:WLM131149 WVI131148:WVI131149 IW196684:IW196685 SS196684:SS196685 ACO196684:ACO196685 AMK196684:AMK196685 AWG196684:AWG196685 BGC196684:BGC196685 BPY196684:BPY196685 BZU196684:BZU196685 CJQ196684:CJQ196685 CTM196684:CTM196685 DDI196684:DDI196685 DNE196684:DNE196685 DXA196684:DXA196685 EGW196684:EGW196685 EQS196684:EQS196685 FAO196684:FAO196685 FKK196684:FKK196685 FUG196684:FUG196685 GEC196684:GEC196685 GNY196684:GNY196685 GXU196684:GXU196685 HHQ196684:HHQ196685 HRM196684:HRM196685 IBI196684:IBI196685 ILE196684:ILE196685 IVA196684:IVA196685 JEW196684:JEW196685 JOS196684:JOS196685 JYO196684:JYO196685 KIK196684:KIK196685 KSG196684:KSG196685 LCC196684:LCC196685 LLY196684:LLY196685 LVU196684:LVU196685 MFQ196684:MFQ196685 MPM196684:MPM196685 MZI196684:MZI196685 NJE196684:NJE196685 NTA196684:NTA196685 OCW196684:OCW196685 OMS196684:OMS196685 OWO196684:OWO196685 PGK196684:PGK196685 PQG196684:PQG196685 QAC196684:QAC196685 QJY196684:QJY196685 QTU196684:QTU196685 RDQ196684:RDQ196685 RNM196684:RNM196685 RXI196684:RXI196685 SHE196684:SHE196685 SRA196684:SRA196685 TAW196684:TAW196685 TKS196684:TKS196685 TUO196684:TUO196685 UEK196684:UEK196685 UOG196684:UOG196685 UYC196684:UYC196685 VHY196684:VHY196685 VRU196684:VRU196685 WBQ196684:WBQ196685 WLM196684:WLM196685 WVI196684:WVI196685 IW262220:IW262221 SS262220:SS262221 ACO262220:ACO262221 AMK262220:AMK262221 AWG262220:AWG262221 BGC262220:BGC262221 BPY262220:BPY262221 BZU262220:BZU262221 CJQ262220:CJQ262221 CTM262220:CTM262221 DDI262220:DDI262221 DNE262220:DNE262221 DXA262220:DXA262221 EGW262220:EGW262221 EQS262220:EQS262221 FAO262220:FAO262221 FKK262220:FKK262221 FUG262220:FUG262221 GEC262220:GEC262221 GNY262220:GNY262221 GXU262220:GXU262221 HHQ262220:HHQ262221 HRM262220:HRM262221 IBI262220:IBI262221 ILE262220:ILE262221 IVA262220:IVA262221 JEW262220:JEW262221 JOS262220:JOS262221 JYO262220:JYO262221 KIK262220:KIK262221 KSG262220:KSG262221 LCC262220:LCC262221 LLY262220:LLY262221 LVU262220:LVU262221 MFQ262220:MFQ262221 MPM262220:MPM262221 MZI262220:MZI262221 NJE262220:NJE262221 NTA262220:NTA262221 OCW262220:OCW262221 OMS262220:OMS262221 OWO262220:OWO262221 PGK262220:PGK262221 PQG262220:PQG262221 QAC262220:QAC262221 QJY262220:QJY262221 QTU262220:QTU262221 RDQ262220:RDQ262221 RNM262220:RNM262221 RXI262220:RXI262221 SHE262220:SHE262221 SRA262220:SRA262221 TAW262220:TAW262221 TKS262220:TKS262221 TUO262220:TUO262221 UEK262220:UEK262221 UOG262220:UOG262221 UYC262220:UYC262221 VHY262220:VHY262221 VRU262220:VRU262221 WBQ262220:WBQ262221 WLM262220:WLM262221 WVI262220:WVI262221 IW327756:IW327757 SS327756:SS327757 ACO327756:ACO327757 AMK327756:AMK327757 AWG327756:AWG327757 BGC327756:BGC327757 BPY327756:BPY327757 BZU327756:BZU327757 CJQ327756:CJQ327757 CTM327756:CTM327757 DDI327756:DDI327757 DNE327756:DNE327757 DXA327756:DXA327757 EGW327756:EGW327757 EQS327756:EQS327757 FAO327756:FAO327757 FKK327756:FKK327757 FUG327756:FUG327757 GEC327756:GEC327757 GNY327756:GNY327757 GXU327756:GXU327757 HHQ327756:HHQ327757 HRM327756:HRM327757 IBI327756:IBI327757 ILE327756:ILE327757 IVA327756:IVA327757 JEW327756:JEW327757 JOS327756:JOS327757 JYO327756:JYO327757 KIK327756:KIK327757 KSG327756:KSG327757 LCC327756:LCC327757 LLY327756:LLY327757 LVU327756:LVU327757 MFQ327756:MFQ327757 MPM327756:MPM327757 MZI327756:MZI327757 NJE327756:NJE327757 NTA327756:NTA327757 OCW327756:OCW327757 OMS327756:OMS327757 OWO327756:OWO327757 PGK327756:PGK327757 PQG327756:PQG327757 QAC327756:QAC327757 QJY327756:QJY327757 QTU327756:QTU327757 RDQ327756:RDQ327757 RNM327756:RNM327757 RXI327756:RXI327757 SHE327756:SHE327757 SRA327756:SRA327757 TAW327756:TAW327757 TKS327756:TKS327757 TUO327756:TUO327757 UEK327756:UEK327757 UOG327756:UOG327757 UYC327756:UYC327757 VHY327756:VHY327757 VRU327756:VRU327757 WBQ327756:WBQ327757 WLM327756:WLM327757 WVI327756:WVI327757 IW393292:IW393293 SS393292:SS393293 ACO393292:ACO393293 AMK393292:AMK393293 AWG393292:AWG393293 BGC393292:BGC393293 BPY393292:BPY393293 BZU393292:BZU393293 CJQ393292:CJQ393293 CTM393292:CTM393293 DDI393292:DDI393293 DNE393292:DNE393293 DXA393292:DXA393293 EGW393292:EGW393293 EQS393292:EQS393293 FAO393292:FAO393293 FKK393292:FKK393293 FUG393292:FUG393293 GEC393292:GEC393293 GNY393292:GNY393293 GXU393292:GXU393293 HHQ393292:HHQ393293 HRM393292:HRM393293 IBI393292:IBI393293 ILE393292:ILE393293 IVA393292:IVA393293 JEW393292:JEW393293 JOS393292:JOS393293 JYO393292:JYO393293 KIK393292:KIK393293 KSG393292:KSG393293 LCC393292:LCC393293 LLY393292:LLY393293 LVU393292:LVU393293 MFQ393292:MFQ393293 MPM393292:MPM393293 MZI393292:MZI393293 NJE393292:NJE393293 NTA393292:NTA393293 OCW393292:OCW393293 OMS393292:OMS393293 OWO393292:OWO393293 PGK393292:PGK393293 PQG393292:PQG393293 QAC393292:QAC393293 QJY393292:QJY393293 QTU393292:QTU393293 RDQ393292:RDQ393293 RNM393292:RNM393293 RXI393292:RXI393293 SHE393292:SHE393293 SRA393292:SRA393293 TAW393292:TAW393293 TKS393292:TKS393293 TUO393292:TUO393293 UEK393292:UEK393293 UOG393292:UOG393293 UYC393292:UYC393293 VHY393292:VHY393293 VRU393292:VRU393293 WBQ393292:WBQ393293 WLM393292:WLM393293 WVI393292:WVI393293 IW458828:IW458829 SS458828:SS458829 ACO458828:ACO458829 AMK458828:AMK458829 AWG458828:AWG458829 BGC458828:BGC458829 BPY458828:BPY458829 BZU458828:BZU458829 CJQ458828:CJQ458829 CTM458828:CTM458829 DDI458828:DDI458829 DNE458828:DNE458829 DXA458828:DXA458829 EGW458828:EGW458829 EQS458828:EQS458829 FAO458828:FAO458829 FKK458828:FKK458829 FUG458828:FUG458829 GEC458828:GEC458829 GNY458828:GNY458829 GXU458828:GXU458829 HHQ458828:HHQ458829 HRM458828:HRM458829 IBI458828:IBI458829 ILE458828:ILE458829 IVA458828:IVA458829 JEW458828:JEW458829 JOS458828:JOS458829 JYO458828:JYO458829 KIK458828:KIK458829 KSG458828:KSG458829 LCC458828:LCC458829 LLY458828:LLY458829 LVU458828:LVU458829 MFQ458828:MFQ458829 MPM458828:MPM458829 MZI458828:MZI458829 NJE458828:NJE458829 NTA458828:NTA458829 OCW458828:OCW458829 OMS458828:OMS458829 OWO458828:OWO458829 PGK458828:PGK458829 PQG458828:PQG458829 QAC458828:QAC458829 QJY458828:QJY458829 QTU458828:QTU458829 RDQ458828:RDQ458829 RNM458828:RNM458829 RXI458828:RXI458829 SHE458828:SHE458829 SRA458828:SRA458829 TAW458828:TAW458829 TKS458828:TKS458829 TUO458828:TUO458829 UEK458828:UEK458829 UOG458828:UOG458829 UYC458828:UYC458829 VHY458828:VHY458829 VRU458828:VRU458829 WBQ458828:WBQ458829 WLM458828:WLM458829 WVI458828:WVI458829 IW524364:IW524365 SS524364:SS524365 ACO524364:ACO524365 AMK524364:AMK524365 AWG524364:AWG524365 BGC524364:BGC524365 BPY524364:BPY524365 BZU524364:BZU524365 CJQ524364:CJQ524365 CTM524364:CTM524365 DDI524364:DDI524365 DNE524364:DNE524365 DXA524364:DXA524365 EGW524364:EGW524365 EQS524364:EQS524365 FAO524364:FAO524365 FKK524364:FKK524365 FUG524364:FUG524365 GEC524364:GEC524365 GNY524364:GNY524365 GXU524364:GXU524365 HHQ524364:HHQ524365 HRM524364:HRM524365 IBI524364:IBI524365 ILE524364:ILE524365 IVA524364:IVA524365 JEW524364:JEW524365 JOS524364:JOS524365 JYO524364:JYO524365 KIK524364:KIK524365 KSG524364:KSG524365 LCC524364:LCC524365 LLY524364:LLY524365 LVU524364:LVU524365 MFQ524364:MFQ524365 MPM524364:MPM524365 MZI524364:MZI524365 NJE524364:NJE524365 NTA524364:NTA524365 OCW524364:OCW524365 OMS524364:OMS524365 OWO524364:OWO524365 PGK524364:PGK524365 PQG524364:PQG524365 QAC524364:QAC524365 QJY524364:QJY524365 QTU524364:QTU524365 RDQ524364:RDQ524365 RNM524364:RNM524365 RXI524364:RXI524365 SHE524364:SHE524365 SRA524364:SRA524365 TAW524364:TAW524365 TKS524364:TKS524365 TUO524364:TUO524365 UEK524364:UEK524365 UOG524364:UOG524365 UYC524364:UYC524365 VHY524364:VHY524365 VRU524364:VRU524365 WBQ524364:WBQ524365 WLM524364:WLM524365 WVI524364:WVI524365 IW589900:IW589901 SS589900:SS589901 ACO589900:ACO589901 AMK589900:AMK589901 AWG589900:AWG589901 BGC589900:BGC589901 BPY589900:BPY589901 BZU589900:BZU589901 CJQ589900:CJQ589901 CTM589900:CTM589901 DDI589900:DDI589901 DNE589900:DNE589901 DXA589900:DXA589901 EGW589900:EGW589901 EQS589900:EQS589901 FAO589900:FAO589901 FKK589900:FKK589901 FUG589900:FUG589901 GEC589900:GEC589901 GNY589900:GNY589901 GXU589900:GXU589901 HHQ589900:HHQ589901 HRM589900:HRM589901 IBI589900:IBI589901 ILE589900:ILE589901 IVA589900:IVA589901 JEW589900:JEW589901 JOS589900:JOS589901 JYO589900:JYO589901 KIK589900:KIK589901 KSG589900:KSG589901 LCC589900:LCC589901 LLY589900:LLY589901 LVU589900:LVU589901 MFQ589900:MFQ589901 MPM589900:MPM589901 MZI589900:MZI589901 NJE589900:NJE589901 NTA589900:NTA589901 OCW589900:OCW589901 OMS589900:OMS589901 OWO589900:OWO589901 PGK589900:PGK589901 PQG589900:PQG589901 QAC589900:QAC589901 QJY589900:QJY589901 QTU589900:QTU589901 RDQ589900:RDQ589901 RNM589900:RNM589901 RXI589900:RXI589901 SHE589900:SHE589901 SRA589900:SRA589901 TAW589900:TAW589901 TKS589900:TKS589901 TUO589900:TUO589901 UEK589900:UEK589901 UOG589900:UOG589901 UYC589900:UYC589901 VHY589900:VHY589901 VRU589900:VRU589901 WBQ589900:WBQ589901 WLM589900:WLM589901 WVI589900:WVI589901 IW655436:IW655437 SS655436:SS655437 ACO655436:ACO655437 AMK655436:AMK655437 AWG655436:AWG655437 BGC655436:BGC655437 BPY655436:BPY655437 BZU655436:BZU655437 CJQ655436:CJQ655437 CTM655436:CTM655437 DDI655436:DDI655437 DNE655436:DNE655437 DXA655436:DXA655437 EGW655436:EGW655437 EQS655436:EQS655437 FAO655436:FAO655437 FKK655436:FKK655437 FUG655436:FUG655437 GEC655436:GEC655437 GNY655436:GNY655437 GXU655436:GXU655437 HHQ655436:HHQ655437 HRM655436:HRM655437 IBI655436:IBI655437 ILE655436:ILE655437 IVA655436:IVA655437 JEW655436:JEW655437 JOS655436:JOS655437 JYO655436:JYO655437 KIK655436:KIK655437 KSG655436:KSG655437 LCC655436:LCC655437 LLY655436:LLY655437 LVU655436:LVU655437 MFQ655436:MFQ655437 MPM655436:MPM655437 MZI655436:MZI655437 NJE655436:NJE655437 NTA655436:NTA655437 OCW655436:OCW655437 OMS655436:OMS655437 OWO655436:OWO655437 PGK655436:PGK655437 PQG655436:PQG655437 QAC655436:QAC655437 QJY655436:QJY655437 QTU655436:QTU655437 RDQ655436:RDQ655437 RNM655436:RNM655437 RXI655436:RXI655437 SHE655436:SHE655437 SRA655436:SRA655437 TAW655436:TAW655437 TKS655436:TKS655437 TUO655436:TUO655437 UEK655436:UEK655437 UOG655436:UOG655437 UYC655436:UYC655437 VHY655436:VHY655437 VRU655436:VRU655437 WBQ655436:WBQ655437 WLM655436:WLM655437 WVI655436:WVI655437 IW720972:IW720973 SS720972:SS720973 ACO720972:ACO720973 AMK720972:AMK720973 AWG720972:AWG720973 BGC720972:BGC720973 BPY720972:BPY720973 BZU720972:BZU720973 CJQ720972:CJQ720973 CTM720972:CTM720973 DDI720972:DDI720973 DNE720972:DNE720973 DXA720972:DXA720973 EGW720972:EGW720973 EQS720972:EQS720973 FAO720972:FAO720973 FKK720972:FKK720973 FUG720972:FUG720973 GEC720972:GEC720973 GNY720972:GNY720973 GXU720972:GXU720973 HHQ720972:HHQ720973 HRM720972:HRM720973 IBI720972:IBI720973 ILE720972:ILE720973 IVA720972:IVA720973 JEW720972:JEW720973 JOS720972:JOS720973 JYO720972:JYO720973 KIK720972:KIK720973 KSG720972:KSG720973 LCC720972:LCC720973 LLY720972:LLY720973 LVU720972:LVU720973 MFQ720972:MFQ720973 MPM720972:MPM720973 MZI720972:MZI720973 NJE720972:NJE720973 NTA720972:NTA720973 OCW720972:OCW720973 OMS720972:OMS720973 OWO720972:OWO720973 PGK720972:PGK720973 PQG720972:PQG720973 QAC720972:QAC720973 QJY720972:QJY720973 QTU720972:QTU720973 RDQ720972:RDQ720973 RNM720972:RNM720973 RXI720972:RXI720973 SHE720972:SHE720973 SRA720972:SRA720973 TAW720972:TAW720973 TKS720972:TKS720973 TUO720972:TUO720973 UEK720972:UEK720973 UOG720972:UOG720973 UYC720972:UYC720973 VHY720972:VHY720973 VRU720972:VRU720973 WBQ720972:WBQ720973 WLM720972:WLM720973 WVI720972:WVI720973 IW786508:IW786509 SS786508:SS786509 ACO786508:ACO786509 AMK786508:AMK786509 AWG786508:AWG786509 BGC786508:BGC786509 BPY786508:BPY786509 BZU786508:BZU786509 CJQ786508:CJQ786509 CTM786508:CTM786509 DDI786508:DDI786509 DNE786508:DNE786509 DXA786508:DXA786509 EGW786508:EGW786509 EQS786508:EQS786509 FAO786508:FAO786509 FKK786508:FKK786509 FUG786508:FUG786509 GEC786508:GEC786509 GNY786508:GNY786509 GXU786508:GXU786509 HHQ786508:HHQ786509 HRM786508:HRM786509 IBI786508:IBI786509 ILE786508:ILE786509 IVA786508:IVA786509 JEW786508:JEW786509 JOS786508:JOS786509 JYO786508:JYO786509 KIK786508:KIK786509 KSG786508:KSG786509 LCC786508:LCC786509 LLY786508:LLY786509 LVU786508:LVU786509 MFQ786508:MFQ786509 MPM786508:MPM786509 MZI786508:MZI786509 NJE786508:NJE786509 NTA786508:NTA786509 OCW786508:OCW786509 OMS786508:OMS786509 OWO786508:OWO786509 PGK786508:PGK786509 PQG786508:PQG786509 QAC786508:QAC786509 QJY786508:QJY786509 QTU786508:QTU786509 RDQ786508:RDQ786509 RNM786508:RNM786509 RXI786508:RXI786509 SHE786508:SHE786509 SRA786508:SRA786509 TAW786508:TAW786509 TKS786508:TKS786509 TUO786508:TUO786509 UEK786508:UEK786509 UOG786508:UOG786509 UYC786508:UYC786509 VHY786508:VHY786509 VRU786508:VRU786509 WBQ786508:WBQ786509 WLM786508:WLM786509 WVI786508:WVI786509 IW852044:IW852045 SS852044:SS852045 ACO852044:ACO852045 AMK852044:AMK852045 AWG852044:AWG852045 BGC852044:BGC852045 BPY852044:BPY852045 BZU852044:BZU852045 CJQ852044:CJQ852045 CTM852044:CTM852045 DDI852044:DDI852045 DNE852044:DNE852045 DXA852044:DXA852045 EGW852044:EGW852045 EQS852044:EQS852045 FAO852044:FAO852045 FKK852044:FKK852045 FUG852044:FUG852045 GEC852044:GEC852045 GNY852044:GNY852045 GXU852044:GXU852045 HHQ852044:HHQ852045 HRM852044:HRM852045 IBI852044:IBI852045 ILE852044:ILE852045 IVA852044:IVA852045 JEW852044:JEW852045 JOS852044:JOS852045 JYO852044:JYO852045 KIK852044:KIK852045 KSG852044:KSG852045 LCC852044:LCC852045 LLY852044:LLY852045 LVU852044:LVU852045 MFQ852044:MFQ852045 MPM852044:MPM852045 MZI852044:MZI852045 NJE852044:NJE852045 NTA852044:NTA852045 OCW852044:OCW852045 OMS852044:OMS852045 OWO852044:OWO852045 PGK852044:PGK852045 PQG852044:PQG852045 QAC852044:QAC852045 QJY852044:QJY852045 QTU852044:QTU852045 RDQ852044:RDQ852045 RNM852044:RNM852045 RXI852044:RXI852045 SHE852044:SHE852045 SRA852044:SRA852045 TAW852044:TAW852045 TKS852044:TKS852045 TUO852044:TUO852045 UEK852044:UEK852045 UOG852044:UOG852045 UYC852044:UYC852045 VHY852044:VHY852045 VRU852044:VRU852045 WBQ852044:WBQ852045 WLM852044:WLM852045 WVI852044:WVI852045 IW917580:IW917581 SS917580:SS917581 ACO917580:ACO917581 AMK917580:AMK917581 AWG917580:AWG917581 BGC917580:BGC917581 BPY917580:BPY917581 BZU917580:BZU917581 CJQ917580:CJQ917581 CTM917580:CTM917581 DDI917580:DDI917581 DNE917580:DNE917581 DXA917580:DXA917581 EGW917580:EGW917581 EQS917580:EQS917581 FAO917580:FAO917581 FKK917580:FKK917581 FUG917580:FUG917581 GEC917580:GEC917581 GNY917580:GNY917581 GXU917580:GXU917581 HHQ917580:HHQ917581 HRM917580:HRM917581 IBI917580:IBI917581 ILE917580:ILE917581 IVA917580:IVA917581 JEW917580:JEW917581 JOS917580:JOS917581 JYO917580:JYO917581 KIK917580:KIK917581 KSG917580:KSG917581 LCC917580:LCC917581 LLY917580:LLY917581 LVU917580:LVU917581 MFQ917580:MFQ917581 MPM917580:MPM917581 MZI917580:MZI917581 NJE917580:NJE917581 NTA917580:NTA917581 OCW917580:OCW917581 OMS917580:OMS917581 OWO917580:OWO917581 PGK917580:PGK917581 PQG917580:PQG917581 QAC917580:QAC917581 QJY917580:QJY917581 QTU917580:QTU917581 RDQ917580:RDQ917581 RNM917580:RNM917581 RXI917580:RXI917581 SHE917580:SHE917581 SRA917580:SRA917581 TAW917580:TAW917581 TKS917580:TKS917581 TUO917580:TUO917581 UEK917580:UEK917581 UOG917580:UOG917581 UYC917580:UYC917581 VHY917580:VHY917581 VRU917580:VRU917581 WBQ917580:WBQ917581 WLM917580:WLM917581 WVI917580:WVI917581 IW983116:IW983117 SS983116:SS983117 ACO983116:ACO983117 AMK983116:AMK983117 AWG983116:AWG983117 BGC983116:BGC983117 BPY983116:BPY983117 BZU983116:BZU983117 CJQ983116:CJQ983117 CTM983116:CTM983117 DDI983116:DDI983117 DNE983116:DNE983117 DXA983116:DXA983117 EGW983116:EGW983117 EQS983116:EQS983117 FAO983116:FAO983117 FKK983116:FKK983117 FUG983116:FUG983117 GEC983116:GEC983117 GNY983116:GNY983117 GXU983116:GXU983117 HHQ983116:HHQ983117 HRM983116:HRM983117 IBI983116:IBI983117 ILE983116:ILE983117 IVA983116:IVA983117 JEW983116:JEW983117 JOS983116:JOS983117 JYO983116:JYO983117 KIK983116:KIK983117 KSG983116:KSG983117 LCC983116:LCC983117 LLY983116:LLY983117 LVU983116:LVU983117 MFQ983116:MFQ983117 MPM983116:MPM983117 MZI983116:MZI983117 NJE983116:NJE983117 NTA983116:NTA983117 OCW983116:OCW983117 OMS983116:OMS983117 OWO983116:OWO983117 PGK983116:PGK983117 PQG983116:PQG983117 QAC983116:QAC983117 QJY983116:QJY983117 QTU983116:QTU983117 RDQ983116:RDQ983117 RNM983116:RNM983117 RXI983116:RXI983117 SHE983116:SHE983117 SRA983116:SRA983117 TAW983116:TAW983117 TKS983116:TKS983117 TUO983116:TUO983117 UEK983116:UEK983117 UOG983116:UOG983117 UYC983116:UYC983117 VHY983116:VHY983117 VRU983116:VRU983117 WBQ983116:WBQ983117 WLM983116:WLM983117 WVI983116:WVI983117" xr:uid="{00000000-0002-0000-0700-000000000000}">
      <formula1>"copie, original"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02" r:id="rId3" name="Check Box 2">
              <controlPr locked="0" defaultSize="0" autoFill="0" autoLine="0" autoPict="0">
                <anchor moveWithCells="1">
                  <from>
                    <xdr:col>4</xdr:col>
                    <xdr:colOff>425450</xdr:colOff>
                    <xdr:row>38</xdr:row>
                    <xdr:rowOff>266700</xdr:rowOff>
                  </from>
                  <to>
                    <xdr:col>4</xdr:col>
                    <xdr:colOff>711200</xdr:colOff>
                    <xdr:row>38</xdr:row>
                    <xdr:rowOff>584200</xdr:rowOff>
                  </to>
                </anchor>
              </controlPr>
            </control>
          </mc:Choice>
        </mc:AlternateContent>
        <mc:AlternateContent xmlns:mc="http://schemas.openxmlformats.org/markup-compatibility/2006">
          <mc:Choice Requires="x14">
            <control shapeId="51203" r:id="rId4" name="Check Box 3">
              <controlPr locked="0" defaultSize="0" autoFill="0" autoLine="0" autoPict="0">
                <anchor moveWithCells="1">
                  <from>
                    <xdr:col>4</xdr:col>
                    <xdr:colOff>393700</xdr:colOff>
                    <xdr:row>50</xdr:row>
                    <xdr:rowOff>25400</xdr:rowOff>
                  </from>
                  <to>
                    <xdr:col>4</xdr:col>
                    <xdr:colOff>654050</xdr:colOff>
                    <xdr:row>51</xdr:row>
                    <xdr:rowOff>63500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5</xdr:col>
                    <xdr:colOff>444500</xdr:colOff>
                    <xdr:row>39</xdr:row>
                    <xdr:rowOff>101600</xdr:rowOff>
                  </from>
                  <to>
                    <xdr:col>5</xdr:col>
                    <xdr:colOff>825500</xdr:colOff>
                    <xdr:row>40</xdr:row>
                    <xdr:rowOff>0</xdr:rowOff>
                  </to>
                </anchor>
              </controlPr>
            </control>
          </mc:Choice>
        </mc:AlternateContent>
        <mc:AlternateContent xmlns:mc="http://schemas.openxmlformats.org/markup-compatibility/2006">
          <mc:Choice Requires="x14">
            <control shapeId="51206" r:id="rId6" name="Check Box 6">
              <controlPr defaultSize="0" autoFill="0" autoLine="0" autoPict="0">
                <anchor moveWithCells="1">
                  <from>
                    <xdr:col>5</xdr:col>
                    <xdr:colOff>444500</xdr:colOff>
                    <xdr:row>45</xdr:row>
                    <xdr:rowOff>38100</xdr:rowOff>
                  </from>
                  <to>
                    <xdr:col>5</xdr:col>
                    <xdr:colOff>762000</xdr:colOff>
                    <xdr:row>46</xdr:row>
                    <xdr:rowOff>38100</xdr:rowOff>
                  </to>
                </anchor>
              </controlPr>
            </control>
          </mc:Choice>
        </mc:AlternateContent>
        <mc:AlternateContent xmlns:mc="http://schemas.openxmlformats.org/markup-compatibility/2006">
          <mc:Choice Requires="x14">
            <control shapeId="51207" r:id="rId7" name="Check Box 7">
              <controlPr locked="0" defaultSize="0" autoFill="0" autoLine="0" autoPict="0">
                <anchor moveWithCells="1">
                  <from>
                    <xdr:col>4</xdr:col>
                    <xdr:colOff>419100</xdr:colOff>
                    <xdr:row>52</xdr:row>
                    <xdr:rowOff>31750</xdr:rowOff>
                  </from>
                  <to>
                    <xdr:col>4</xdr:col>
                    <xdr:colOff>692150</xdr:colOff>
                    <xdr:row>53</xdr:row>
                    <xdr:rowOff>12700</xdr:rowOff>
                  </to>
                </anchor>
              </controlPr>
            </control>
          </mc:Choice>
        </mc:AlternateContent>
        <mc:AlternateContent xmlns:mc="http://schemas.openxmlformats.org/markup-compatibility/2006">
          <mc:Choice Requires="x14">
            <control shapeId="51208" r:id="rId8" name="Check Box 8">
              <controlPr defaultSize="0" autoFill="0" autoLine="0" autoPict="0">
                <anchor moveWithCells="1">
                  <from>
                    <xdr:col>5</xdr:col>
                    <xdr:colOff>501650</xdr:colOff>
                    <xdr:row>47</xdr:row>
                    <xdr:rowOff>196850</xdr:rowOff>
                  </from>
                  <to>
                    <xdr:col>5</xdr:col>
                    <xdr:colOff>819150</xdr:colOff>
                    <xdr:row>47</xdr:row>
                    <xdr:rowOff>590550</xdr:rowOff>
                  </to>
                </anchor>
              </controlPr>
            </control>
          </mc:Choice>
        </mc:AlternateContent>
        <mc:AlternateContent xmlns:mc="http://schemas.openxmlformats.org/markup-compatibility/2006">
          <mc:Choice Requires="x14">
            <control shapeId="51209" r:id="rId9" name="Check Box 9">
              <controlPr defaultSize="0" autoFill="0" autoLine="0" autoPict="0">
                <anchor moveWithCells="1">
                  <from>
                    <xdr:col>5</xdr:col>
                    <xdr:colOff>412750</xdr:colOff>
                    <xdr:row>75</xdr:row>
                    <xdr:rowOff>82550</xdr:rowOff>
                  </from>
                  <to>
                    <xdr:col>5</xdr:col>
                    <xdr:colOff>793750</xdr:colOff>
                    <xdr:row>75</xdr:row>
                    <xdr:rowOff>381000</xdr:rowOff>
                  </to>
                </anchor>
              </controlPr>
            </control>
          </mc:Choice>
        </mc:AlternateContent>
        <mc:AlternateContent xmlns:mc="http://schemas.openxmlformats.org/markup-compatibility/2006">
          <mc:Choice Requires="x14">
            <control shapeId="51210" r:id="rId10" name="Check Box 10">
              <controlPr locked="0" defaultSize="0" autoFill="0" autoLine="0" autoPict="0">
                <anchor moveWithCells="1">
                  <from>
                    <xdr:col>4</xdr:col>
                    <xdr:colOff>374650</xdr:colOff>
                    <xdr:row>75</xdr:row>
                    <xdr:rowOff>44450</xdr:rowOff>
                  </from>
                  <to>
                    <xdr:col>4</xdr:col>
                    <xdr:colOff>660400</xdr:colOff>
                    <xdr:row>75</xdr:row>
                    <xdr:rowOff>419100</xdr:rowOff>
                  </to>
                </anchor>
              </controlPr>
            </control>
          </mc:Choice>
        </mc:AlternateContent>
        <mc:AlternateContent xmlns:mc="http://schemas.openxmlformats.org/markup-compatibility/2006">
          <mc:Choice Requires="x14">
            <control shapeId="51211" r:id="rId11" name="Check Box 11">
              <controlPr defaultSize="0" autoFill="0" autoLine="0" autoPict="0">
                <anchor moveWithCells="1">
                  <from>
                    <xdr:col>5</xdr:col>
                    <xdr:colOff>501650</xdr:colOff>
                    <xdr:row>77</xdr:row>
                    <xdr:rowOff>0</xdr:rowOff>
                  </from>
                  <to>
                    <xdr:col>5</xdr:col>
                    <xdr:colOff>819150</xdr:colOff>
                    <xdr:row>77</xdr:row>
                    <xdr:rowOff>311150</xdr:rowOff>
                  </to>
                </anchor>
              </controlPr>
            </control>
          </mc:Choice>
        </mc:AlternateContent>
        <mc:AlternateContent xmlns:mc="http://schemas.openxmlformats.org/markup-compatibility/2006">
          <mc:Choice Requires="x14">
            <control shapeId="51212" r:id="rId12" name="Check Box 12">
              <controlPr locked="0" defaultSize="0" autoFill="0" autoLine="0" autoPict="0">
                <anchor moveWithCells="1">
                  <from>
                    <xdr:col>4</xdr:col>
                    <xdr:colOff>342900</xdr:colOff>
                    <xdr:row>77</xdr:row>
                    <xdr:rowOff>0</xdr:rowOff>
                  </from>
                  <to>
                    <xdr:col>4</xdr:col>
                    <xdr:colOff>622300</xdr:colOff>
                    <xdr:row>77</xdr:row>
                    <xdr:rowOff>342900</xdr:rowOff>
                  </to>
                </anchor>
              </controlPr>
            </control>
          </mc:Choice>
        </mc:AlternateContent>
        <mc:AlternateContent xmlns:mc="http://schemas.openxmlformats.org/markup-compatibility/2006">
          <mc:Choice Requires="x14">
            <control shapeId="51213" r:id="rId13" name="Check Box 13">
              <controlPr defaultSize="0" autoFill="0" autoLine="0" autoPict="0">
                <anchor moveWithCells="1">
                  <from>
                    <xdr:col>5</xdr:col>
                    <xdr:colOff>425450</xdr:colOff>
                    <xdr:row>72</xdr:row>
                    <xdr:rowOff>88900</xdr:rowOff>
                  </from>
                  <to>
                    <xdr:col>5</xdr:col>
                    <xdr:colOff>704850</xdr:colOff>
                    <xdr:row>72</xdr:row>
                    <xdr:rowOff>412750</xdr:rowOff>
                  </to>
                </anchor>
              </controlPr>
            </control>
          </mc:Choice>
        </mc:AlternateContent>
        <mc:AlternateContent xmlns:mc="http://schemas.openxmlformats.org/markup-compatibility/2006">
          <mc:Choice Requires="x14">
            <control shapeId="51214" r:id="rId14" name="Check Box 14">
              <controlPr defaultSize="0" autoFill="0" autoLine="0" autoPict="0">
                <anchor moveWithCells="1">
                  <from>
                    <xdr:col>5</xdr:col>
                    <xdr:colOff>425450</xdr:colOff>
                    <xdr:row>70</xdr:row>
                    <xdr:rowOff>349250</xdr:rowOff>
                  </from>
                  <to>
                    <xdr:col>5</xdr:col>
                    <xdr:colOff>692150</xdr:colOff>
                    <xdr:row>71</xdr:row>
                    <xdr:rowOff>381000</xdr:rowOff>
                  </to>
                </anchor>
              </controlPr>
            </control>
          </mc:Choice>
        </mc:AlternateContent>
        <mc:AlternateContent xmlns:mc="http://schemas.openxmlformats.org/markup-compatibility/2006">
          <mc:Choice Requires="x14">
            <control shapeId="51215" r:id="rId15" name="Check Box 15">
              <controlPr locked="0" defaultSize="0" autoFill="0" autoLine="0" autoPict="0">
                <anchor moveWithCells="1">
                  <from>
                    <xdr:col>4</xdr:col>
                    <xdr:colOff>361950</xdr:colOff>
                    <xdr:row>72</xdr:row>
                    <xdr:rowOff>88900</xdr:rowOff>
                  </from>
                  <to>
                    <xdr:col>4</xdr:col>
                    <xdr:colOff>685800</xdr:colOff>
                    <xdr:row>72</xdr:row>
                    <xdr:rowOff>412750</xdr:rowOff>
                  </to>
                </anchor>
              </controlPr>
            </control>
          </mc:Choice>
        </mc:AlternateContent>
        <mc:AlternateContent xmlns:mc="http://schemas.openxmlformats.org/markup-compatibility/2006">
          <mc:Choice Requires="x14">
            <control shapeId="51221" r:id="rId16" name="Check Box 21">
              <controlPr locked="0" defaultSize="0" autoFill="0" autoLine="0" autoPict="0">
                <anchor moveWithCells="1">
                  <from>
                    <xdr:col>4</xdr:col>
                    <xdr:colOff>355600</xdr:colOff>
                    <xdr:row>73</xdr:row>
                    <xdr:rowOff>203200</xdr:rowOff>
                  </from>
                  <to>
                    <xdr:col>4</xdr:col>
                    <xdr:colOff>673100</xdr:colOff>
                    <xdr:row>73</xdr:row>
                    <xdr:rowOff>533400</xdr:rowOff>
                  </to>
                </anchor>
              </controlPr>
            </control>
          </mc:Choice>
        </mc:AlternateContent>
        <mc:AlternateContent xmlns:mc="http://schemas.openxmlformats.org/markup-compatibility/2006">
          <mc:Choice Requires="x14">
            <control shapeId="51222" r:id="rId17" name="Check Box 22">
              <controlPr defaultSize="0" autoFill="0" autoLine="0" autoPict="0">
                <anchor moveWithCells="1">
                  <from>
                    <xdr:col>5</xdr:col>
                    <xdr:colOff>431800</xdr:colOff>
                    <xdr:row>73</xdr:row>
                    <xdr:rowOff>184150</xdr:rowOff>
                  </from>
                  <to>
                    <xdr:col>5</xdr:col>
                    <xdr:colOff>730250</xdr:colOff>
                    <xdr:row>73</xdr:row>
                    <xdr:rowOff>546100</xdr:rowOff>
                  </to>
                </anchor>
              </controlPr>
            </control>
          </mc:Choice>
        </mc:AlternateContent>
        <mc:AlternateContent xmlns:mc="http://schemas.openxmlformats.org/markup-compatibility/2006">
          <mc:Choice Requires="x14">
            <control shapeId="51227" r:id="rId18" name="Check Box 27">
              <controlPr locked="0" defaultSize="0" autoFill="0" autoLine="0" autoPict="0">
                <anchor moveWithCells="1">
                  <from>
                    <xdr:col>4</xdr:col>
                    <xdr:colOff>355600</xdr:colOff>
                    <xdr:row>78</xdr:row>
                    <xdr:rowOff>12700</xdr:rowOff>
                  </from>
                  <to>
                    <xdr:col>4</xdr:col>
                    <xdr:colOff>603250</xdr:colOff>
                    <xdr:row>78</xdr:row>
                    <xdr:rowOff>355600</xdr:rowOff>
                  </to>
                </anchor>
              </controlPr>
            </control>
          </mc:Choice>
        </mc:AlternateContent>
        <mc:AlternateContent xmlns:mc="http://schemas.openxmlformats.org/markup-compatibility/2006">
          <mc:Choice Requires="x14">
            <control shapeId="51228" r:id="rId19" name="Check Box 28">
              <controlPr defaultSize="0" autoFill="0" autoLine="0" autoPict="0">
                <anchor moveWithCells="1">
                  <from>
                    <xdr:col>5</xdr:col>
                    <xdr:colOff>508000</xdr:colOff>
                    <xdr:row>78</xdr:row>
                    <xdr:rowOff>38100</xdr:rowOff>
                  </from>
                  <to>
                    <xdr:col>5</xdr:col>
                    <xdr:colOff>876300</xdr:colOff>
                    <xdr:row>78</xdr:row>
                    <xdr:rowOff>298450</xdr:rowOff>
                  </to>
                </anchor>
              </controlPr>
            </control>
          </mc:Choice>
        </mc:AlternateContent>
        <mc:AlternateContent xmlns:mc="http://schemas.openxmlformats.org/markup-compatibility/2006">
          <mc:Choice Requires="x14">
            <control shapeId="51243" r:id="rId20" name="Check Box 43">
              <controlPr locked="0" defaultSize="0" autoFill="0" autoLine="0" autoPict="0">
                <anchor moveWithCells="1">
                  <from>
                    <xdr:col>4</xdr:col>
                    <xdr:colOff>419100</xdr:colOff>
                    <xdr:row>79</xdr:row>
                    <xdr:rowOff>311150</xdr:rowOff>
                  </from>
                  <to>
                    <xdr:col>4</xdr:col>
                    <xdr:colOff>647700</xdr:colOff>
                    <xdr:row>81</xdr:row>
                    <xdr:rowOff>44450</xdr:rowOff>
                  </to>
                </anchor>
              </controlPr>
            </control>
          </mc:Choice>
        </mc:AlternateContent>
        <mc:AlternateContent xmlns:mc="http://schemas.openxmlformats.org/markup-compatibility/2006">
          <mc:Choice Requires="x14">
            <control shapeId="51244" r:id="rId21" name="Check Box 44">
              <controlPr defaultSize="0" autoFill="0" autoLine="0" autoPict="0">
                <anchor moveWithCells="1">
                  <from>
                    <xdr:col>5</xdr:col>
                    <xdr:colOff>488950</xdr:colOff>
                    <xdr:row>79</xdr:row>
                    <xdr:rowOff>304800</xdr:rowOff>
                  </from>
                  <to>
                    <xdr:col>5</xdr:col>
                    <xdr:colOff>692150</xdr:colOff>
                    <xdr:row>81</xdr:row>
                    <xdr:rowOff>50800</xdr:rowOff>
                  </to>
                </anchor>
              </controlPr>
            </control>
          </mc:Choice>
        </mc:AlternateContent>
        <mc:AlternateContent xmlns:mc="http://schemas.openxmlformats.org/markup-compatibility/2006">
          <mc:Choice Requires="x14">
            <control shapeId="51245" r:id="rId22" name="Check Box 45">
              <controlPr locked="0" defaultSize="0" autoFill="0" autoLine="0" autoPict="0">
                <anchor moveWithCells="1">
                  <from>
                    <xdr:col>4</xdr:col>
                    <xdr:colOff>400050</xdr:colOff>
                    <xdr:row>51</xdr:row>
                    <xdr:rowOff>171450</xdr:rowOff>
                  </from>
                  <to>
                    <xdr:col>4</xdr:col>
                    <xdr:colOff>615950</xdr:colOff>
                    <xdr:row>51</xdr:row>
                    <xdr:rowOff>438150</xdr:rowOff>
                  </to>
                </anchor>
              </controlPr>
            </control>
          </mc:Choice>
        </mc:AlternateContent>
        <mc:AlternateContent xmlns:mc="http://schemas.openxmlformats.org/markup-compatibility/2006">
          <mc:Choice Requires="x14">
            <control shapeId="51246" r:id="rId23" name="Check Box 46">
              <controlPr defaultSize="0" autoFill="0" autoLine="0" autoPict="0">
                <anchor moveWithCells="1">
                  <from>
                    <xdr:col>5</xdr:col>
                    <xdr:colOff>450850</xdr:colOff>
                    <xdr:row>30</xdr:row>
                    <xdr:rowOff>298450</xdr:rowOff>
                  </from>
                  <to>
                    <xdr:col>5</xdr:col>
                    <xdr:colOff>704850</xdr:colOff>
                    <xdr:row>30</xdr:row>
                    <xdr:rowOff>628650</xdr:rowOff>
                  </to>
                </anchor>
              </controlPr>
            </control>
          </mc:Choice>
        </mc:AlternateContent>
        <mc:AlternateContent xmlns:mc="http://schemas.openxmlformats.org/markup-compatibility/2006">
          <mc:Choice Requires="x14">
            <control shapeId="51247" r:id="rId24" name="Check Box 47">
              <controlPr locked="0" defaultSize="0" autoFill="0" autoLine="0" autoPict="0">
                <anchor moveWithCells="1">
                  <from>
                    <xdr:col>4</xdr:col>
                    <xdr:colOff>393700</xdr:colOff>
                    <xdr:row>71</xdr:row>
                    <xdr:rowOff>0</xdr:rowOff>
                  </from>
                  <to>
                    <xdr:col>4</xdr:col>
                    <xdr:colOff>717550</xdr:colOff>
                    <xdr:row>71</xdr:row>
                    <xdr:rowOff>304800</xdr:rowOff>
                  </to>
                </anchor>
              </controlPr>
            </control>
          </mc:Choice>
        </mc:AlternateContent>
        <mc:AlternateContent xmlns:mc="http://schemas.openxmlformats.org/markup-compatibility/2006">
          <mc:Choice Requires="x14">
            <control shapeId="51255" r:id="rId25" name="Check Box 55">
              <controlPr locked="0" defaultSize="0" autoFill="0" autoLine="0" autoPict="0">
                <anchor moveWithCells="1">
                  <from>
                    <xdr:col>4</xdr:col>
                    <xdr:colOff>450850</xdr:colOff>
                    <xdr:row>43</xdr:row>
                    <xdr:rowOff>374650</xdr:rowOff>
                  </from>
                  <to>
                    <xdr:col>4</xdr:col>
                    <xdr:colOff>723900</xdr:colOff>
                    <xdr:row>43</xdr:row>
                    <xdr:rowOff>698500</xdr:rowOff>
                  </to>
                </anchor>
              </controlPr>
            </control>
          </mc:Choice>
        </mc:AlternateContent>
        <mc:AlternateContent xmlns:mc="http://schemas.openxmlformats.org/markup-compatibility/2006">
          <mc:Choice Requires="x14">
            <control shapeId="51256" r:id="rId26" name="Check Box 56">
              <controlPr defaultSize="0" autoFill="0" autoLine="0" autoPict="0">
                <anchor moveWithCells="1">
                  <from>
                    <xdr:col>5</xdr:col>
                    <xdr:colOff>450850</xdr:colOff>
                    <xdr:row>29</xdr:row>
                    <xdr:rowOff>82550</xdr:rowOff>
                  </from>
                  <to>
                    <xdr:col>5</xdr:col>
                    <xdr:colOff>952500</xdr:colOff>
                    <xdr:row>29</xdr:row>
                    <xdr:rowOff>539750</xdr:rowOff>
                  </to>
                </anchor>
              </controlPr>
            </control>
          </mc:Choice>
        </mc:AlternateContent>
        <mc:AlternateContent xmlns:mc="http://schemas.openxmlformats.org/markup-compatibility/2006">
          <mc:Choice Requires="x14">
            <control shapeId="51257" r:id="rId27" name="Check Box 57">
              <controlPr defaultSize="0" autoFill="0" autoLine="0" autoPict="0">
                <anchor moveWithCells="1">
                  <from>
                    <xdr:col>5</xdr:col>
                    <xdr:colOff>431800</xdr:colOff>
                    <xdr:row>46</xdr:row>
                    <xdr:rowOff>95250</xdr:rowOff>
                  </from>
                  <to>
                    <xdr:col>5</xdr:col>
                    <xdr:colOff>857250</xdr:colOff>
                    <xdr:row>46</xdr:row>
                    <xdr:rowOff>501650</xdr:rowOff>
                  </to>
                </anchor>
              </controlPr>
            </control>
          </mc:Choice>
        </mc:AlternateContent>
        <mc:AlternateContent xmlns:mc="http://schemas.openxmlformats.org/markup-compatibility/2006">
          <mc:Choice Requires="x14">
            <control shapeId="51258" r:id="rId28" name="Check Box 58">
              <controlPr defaultSize="0" autoFill="0" autoLine="0" autoPict="0">
                <anchor moveWithCells="1">
                  <from>
                    <xdr:col>5</xdr:col>
                    <xdr:colOff>469900</xdr:colOff>
                    <xdr:row>43</xdr:row>
                    <xdr:rowOff>323850</xdr:rowOff>
                  </from>
                  <to>
                    <xdr:col>5</xdr:col>
                    <xdr:colOff>806450</xdr:colOff>
                    <xdr:row>43</xdr:row>
                    <xdr:rowOff>666750</xdr:rowOff>
                  </to>
                </anchor>
              </controlPr>
            </control>
          </mc:Choice>
        </mc:AlternateContent>
        <mc:AlternateContent xmlns:mc="http://schemas.openxmlformats.org/markup-compatibility/2006">
          <mc:Choice Requires="x14">
            <control shapeId="51259" r:id="rId29" name="Check Box 59">
              <controlPr defaultSize="0" autoFill="0" autoLine="0" autoPict="0">
                <anchor moveWithCells="1">
                  <from>
                    <xdr:col>5</xdr:col>
                    <xdr:colOff>533400</xdr:colOff>
                    <xdr:row>51</xdr:row>
                    <xdr:rowOff>114300</xdr:rowOff>
                  </from>
                  <to>
                    <xdr:col>5</xdr:col>
                    <xdr:colOff>800100</xdr:colOff>
                    <xdr:row>51</xdr:row>
                    <xdr:rowOff>495300</xdr:rowOff>
                  </to>
                </anchor>
              </controlPr>
            </control>
          </mc:Choice>
        </mc:AlternateContent>
        <mc:AlternateContent xmlns:mc="http://schemas.openxmlformats.org/markup-compatibility/2006">
          <mc:Choice Requires="x14">
            <control shapeId="51260" r:id="rId30" name="Check Box 60">
              <controlPr locked="0" defaultSize="0" autoFill="0" autoLine="0" autoPict="0">
                <anchor moveWithCells="1">
                  <from>
                    <xdr:col>4</xdr:col>
                    <xdr:colOff>438150</xdr:colOff>
                    <xdr:row>82</xdr:row>
                    <xdr:rowOff>82550</xdr:rowOff>
                  </from>
                  <to>
                    <xdr:col>4</xdr:col>
                    <xdr:colOff>831850</xdr:colOff>
                    <xdr:row>82</xdr:row>
                    <xdr:rowOff>387350</xdr:rowOff>
                  </to>
                </anchor>
              </controlPr>
            </control>
          </mc:Choice>
        </mc:AlternateContent>
        <mc:AlternateContent xmlns:mc="http://schemas.openxmlformats.org/markup-compatibility/2006">
          <mc:Choice Requires="x14">
            <control shapeId="51261" r:id="rId31" name="Check Box 61">
              <controlPr defaultSize="0" autoFill="0" autoLine="0" autoPict="0">
                <anchor moveWithCells="1">
                  <from>
                    <xdr:col>5</xdr:col>
                    <xdr:colOff>495300</xdr:colOff>
                    <xdr:row>82</xdr:row>
                    <xdr:rowOff>88900</xdr:rowOff>
                  </from>
                  <to>
                    <xdr:col>5</xdr:col>
                    <xdr:colOff>717550</xdr:colOff>
                    <xdr:row>82</xdr:row>
                    <xdr:rowOff>431800</xdr:rowOff>
                  </to>
                </anchor>
              </controlPr>
            </control>
          </mc:Choice>
        </mc:AlternateContent>
        <mc:AlternateContent xmlns:mc="http://schemas.openxmlformats.org/markup-compatibility/2006">
          <mc:Choice Requires="x14">
            <control shapeId="51264" r:id="rId32" name="Check Box 64">
              <controlPr locked="0" defaultSize="0" autoFill="0" autoLine="0" autoPict="0">
                <anchor moveWithCells="1">
                  <from>
                    <xdr:col>4</xdr:col>
                    <xdr:colOff>425450</xdr:colOff>
                    <xdr:row>80</xdr:row>
                    <xdr:rowOff>323850</xdr:rowOff>
                  </from>
                  <to>
                    <xdr:col>4</xdr:col>
                    <xdr:colOff>717550</xdr:colOff>
                    <xdr:row>82</xdr:row>
                    <xdr:rowOff>88900</xdr:rowOff>
                  </to>
                </anchor>
              </controlPr>
            </control>
          </mc:Choice>
        </mc:AlternateContent>
        <mc:AlternateContent xmlns:mc="http://schemas.openxmlformats.org/markup-compatibility/2006">
          <mc:Choice Requires="x14">
            <control shapeId="51265" r:id="rId33" name="Check Box 65">
              <controlPr defaultSize="0" autoFill="0" autoLine="0" autoPict="0">
                <anchor moveWithCells="1">
                  <from>
                    <xdr:col>5</xdr:col>
                    <xdr:colOff>508000</xdr:colOff>
                    <xdr:row>80</xdr:row>
                    <xdr:rowOff>292100</xdr:rowOff>
                  </from>
                  <to>
                    <xdr:col>5</xdr:col>
                    <xdr:colOff>920750</xdr:colOff>
                    <xdr:row>82</xdr:row>
                    <xdr:rowOff>76200</xdr:rowOff>
                  </to>
                </anchor>
              </controlPr>
            </control>
          </mc:Choice>
        </mc:AlternateContent>
        <mc:AlternateContent xmlns:mc="http://schemas.openxmlformats.org/markup-compatibility/2006">
          <mc:Choice Requires="x14">
            <control shapeId="51266" r:id="rId34" name="Check Box 66">
              <controlPr defaultSize="0" autoFill="0" autoLine="0" autoPict="0">
                <anchor moveWithCells="1">
                  <from>
                    <xdr:col>5</xdr:col>
                    <xdr:colOff>514350</xdr:colOff>
                    <xdr:row>50</xdr:row>
                    <xdr:rowOff>38100</xdr:rowOff>
                  </from>
                  <to>
                    <xdr:col>5</xdr:col>
                    <xdr:colOff>781050</xdr:colOff>
                    <xdr:row>51</xdr:row>
                    <xdr:rowOff>50800</xdr:rowOff>
                  </to>
                </anchor>
              </controlPr>
            </control>
          </mc:Choice>
        </mc:AlternateContent>
        <mc:AlternateContent xmlns:mc="http://schemas.openxmlformats.org/markup-compatibility/2006">
          <mc:Choice Requires="x14">
            <control shapeId="51267" r:id="rId35" name="Check Box 67">
              <controlPr defaultSize="0" autoFill="0" autoLine="0" autoPict="0">
                <anchor moveWithCells="1">
                  <from>
                    <xdr:col>5</xdr:col>
                    <xdr:colOff>533400</xdr:colOff>
                    <xdr:row>52</xdr:row>
                    <xdr:rowOff>38100</xdr:rowOff>
                  </from>
                  <to>
                    <xdr:col>5</xdr:col>
                    <xdr:colOff>755650</xdr:colOff>
                    <xdr:row>53</xdr:row>
                    <xdr:rowOff>0</xdr:rowOff>
                  </to>
                </anchor>
              </controlPr>
            </control>
          </mc:Choice>
        </mc:AlternateContent>
        <mc:AlternateContent xmlns:mc="http://schemas.openxmlformats.org/markup-compatibility/2006">
          <mc:Choice Requires="x14">
            <control shapeId="51268" r:id="rId36" name="Check Box 68">
              <controlPr locked="0" defaultSize="0" autoFill="0" autoLine="0" autoPict="0">
                <anchor moveWithCells="1">
                  <from>
                    <xdr:col>4</xdr:col>
                    <xdr:colOff>412750</xdr:colOff>
                    <xdr:row>54</xdr:row>
                    <xdr:rowOff>152400</xdr:rowOff>
                  </from>
                  <to>
                    <xdr:col>4</xdr:col>
                    <xdr:colOff>755650</xdr:colOff>
                    <xdr:row>54</xdr:row>
                    <xdr:rowOff>457200</xdr:rowOff>
                  </to>
                </anchor>
              </controlPr>
            </control>
          </mc:Choice>
        </mc:AlternateContent>
        <mc:AlternateContent xmlns:mc="http://schemas.openxmlformats.org/markup-compatibility/2006">
          <mc:Choice Requires="x14">
            <control shapeId="51269" r:id="rId37" name="Check Box 69">
              <controlPr defaultSize="0" autoFill="0" autoLine="0" autoPict="0">
                <anchor moveWithCells="1">
                  <from>
                    <xdr:col>5</xdr:col>
                    <xdr:colOff>495300</xdr:colOff>
                    <xdr:row>54</xdr:row>
                    <xdr:rowOff>146050</xdr:rowOff>
                  </from>
                  <to>
                    <xdr:col>5</xdr:col>
                    <xdr:colOff>825500</xdr:colOff>
                    <xdr:row>54</xdr:row>
                    <xdr:rowOff>444500</xdr:rowOff>
                  </to>
                </anchor>
              </controlPr>
            </control>
          </mc:Choice>
        </mc:AlternateContent>
        <mc:AlternateContent xmlns:mc="http://schemas.openxmlformats.org/markup-compatibility/2006">
          <mc:Choice Requires="x14">
            <control shapeId="51270" r:id="rId38" name="Check Box 70">
              <controlPr locked="0" defaultSize="0" autoFill="0" autoLine="0" autoPict="0">
                <anchor moveWithCells="1">
                  <from>
                    <xdr:col>4</xdr:col>
                    <xdr:colOff>400050</xdr:colOff>
                    <xdr:row>55</xdr:row>
                    <xdr:rowOff>203200</xdr:rowOff>
                  </from>
                  <to>
                    <xdr:col>4</xdr:col>
                    <xdr:colOff>730250</xdr:colOff>
                    <xdr:row>55</xdr:row>
                    <xdr:rowOff>514350</xdr:rowOff>
                  </to>
                </anchor>
              </controlPr>
            </control>
          </mc:Choice>
        </mc:AlternateContent>
        <mc:AlternateContent xmlns:mc="http://schemas.openxmlformats.org/markup-compatibility/2006">
          <mc:Choice Requires="x14">
            <control shapeId="51271" r:id="rId39" name="Check Box 71">
              <controlPr defaultSize="0" autoFill="0" autoLine="0" autoPict="0">
                <anchor moveWithCells="1">
                  <from>
                    <xdr:col>6</xdr:col>
                    <xdr:colOff>508000</xdr:colOff>
                    <xdr:row>55</xdr:row>
                    <xdr:rowOff>203200</xdr:rowOff>
                  </from>
                  <to>
                    <xdr:col>6</xdr:col>
                    <xdr:colOff>850900</xdr:colOff>
                    <xdr:row>55</xdr:row>
                    <xdr:rowOff>514350</xdr:rowOff>
                  </to>
                </anchor>
              </controlPr>
            </control>
          </mc:Choice>
        </mc:AlternateContent>
        <mc:AlternateContent xmlns:mc="http://schemas.openxmlformats.org/markup-compatibility/2006">
          <mc:Choice Requires="x14">
            <control shapeId="51272" r:id="rId40" name="Check Box 72">
              <controlPr locked="0" defaultSize="0" autoFill="0" autoLine="0" autoPict="0">
                <anchor moveWithCells="1">
                  <from>
                    <xdr:col>4</xdr:col>
                    <xdr:colOff>393700</xdr:colOff>
                    <xdr:row>58</xdr:row>
                    <xdr:rowOff>44450</xdr:rowOff>
                  </from>
                  <to>
                    <xdr:col>4</xdr:col>
                    <xdr:colOff>654050</xdr:colOff>
                    <xdr:row>58</xdr:row>
                    <xdr:rowOff>349250</xdr:rowOff>
                  </to>
                </anchor>
              </controlPr>
            </control>
          </mc:Choice>
        </mc:AlternateContent>
        <mc:AlternateContent xmlns:mc="http://schemas.openxmlformats.org/markup-compatibility/2006">
          <mc:Choice Requires="x14">
            <control shapeId="51273" r:id="rId41" name="Check Box 73">
              <controlPr defaultSize="0" autoFill="0" autoLine="0" autoPict="0">
                <anchor moveWithCells="1">
                  <from>
                    <xdr:col>6</xdr:col>
                    <xdr:colOff>527050</xdr:colOff>
                    <xdr:row>58</xdr:row>
                    <xdr:rowOff>38100</xdr:rowOff>
                  </from>
                  <to>
                    <xdr:col>6</xdr:col>
                    <xdr:colOff>768350</xdr:colOff>
                    <xdr:row>58</xdr:row>
                    <xdr:rowOff>349250</xdr:rowOff>
                  </to>
                </anchor>
              </controlPr>
            </control>
          </mc:Choice>
        </mc:AlternateContent>
        <mc:AlternateContent xmlns:mc="http://schemas.openxmlformats.org/markup-compatibility/2006">
          <mc:Choice Requires="x14">
            <control shapeId="51274" r:id="rId42" name="Check Box 74">
              <controlPr locked="0" defaultSize="0" autoFill="0" autoLine="0" autoPict="0">
                <anchor moveWithCells="1">
                  <from>
                    <xdr:col>4</xdr:col>
                    <xdr:colOff>400050</xdr:colOff>
                    <xdr:row>58</xdr:row>
                    <xdr:rowOff>317500</xdr:rowOff>
                  </from>
                  <to>
                    <xdr:col>4</xdr:col>
                    <xdr:colOff>895350</xdr:colOff>
                    <xdr:row>59</xdr:row>
                    <xdr:rowOff>387350</xdr:rowOff>
                  </to>
                </anchor>
              </controlPr>
            </control>
          </mc:Choice>
        </mc:AlternateContent>
        <mc:AlternateContent xmlns:mc="http://schemas.openxmlformats.org/markup-compatibility/2006">
          <mc:Choice Requires="x14">
            <control shapeId="51275" r:id="rId43" name="Check Box 75">
              <controlPr locked="0" defaultSize="0" autoFill="0" autoLine="0" autoPict="0">
                <anchor moveWithCells="1" sizeWithCells="1">
                  <from>
                    <xdr:col>4</xdr:col>
                    <xdr:colOff>393700</xdr:colOff>
                    <xdr:row>60</xdr:row>
                    <xdr:rowOff>120650</xdr:rowOff>
                  </from>
                  <to>
                    <xdr:col>4</xdr:col>
                    <xdr:colOff>622300</xdr:colOff>
                    <xdr:row>60</xdr:row>
                    <xdr:rowOff>311150</xdr:rowOff>
                  </to>
                </anchor>
              </controlPr>
            </control>
          </mc:Choice>
        </mc:AlternateContent>
        <mc:AlternateContent xmlns:mc="http://schemas.openxmlformats.org/markup-compatibility/2006">
          <mc:Choice Requires="x14">
            <control shapeId="51276" r:id="rId44" name="Check Box 76">
              <controlPr defaultSize="0" autoFill="0" autoLine="0" autoPict="0">
                <anchor moveWithCells="1" sizeWithCells="1">
                  <from>
                    <xdr:col>6</xdr:col>
                    <xdr:colOff>527050</xdr:colOff>
                    <xdr:row>60</xdr:row>
                    <xdr:rowOff>114300</xdr:rowOff>
                  </from>
                  <to>
                    <xdr:col>6</xdr:col>
                    <xdr:colOff>755650</xdr:colOff>
                    <xdr:row>60</xdr:row>
                    <xdr:rowOff>311150</xdr:rowOff>
                  </to>
                </anchor>
              </controlPr>
            </control>
          </mc:Choice>
        </mc:AlternateContent>
        <mc:AlternateContent xmlns:mc="http://schemas.openxmlformats.org/markup-compatibility/2006">
          <mc:Choice Requires="x14">
            <control shapeId="51277" r:id="rId45" name="Check Box 77">
              <controlPr defaultSize="0" autoFill="0" autoLine="0" autoPict="0">
                <anchor moveWithCells="1" sizeWithCells="1">
                  <from>
                    <xdr:col>5</xdr:col>
                    <xdr:colOff>508000</xdr:colOff>
                    <xdr:row>48</xdr:row>
                    <xdr:rowOff>323850</xdr:rowOff>
                  </from>
                  <to>
                    <xdr:col>5</xdr:col>
                    <xdr:colOff>793750</xdr:colOff>
                    <xdr:row>48</xdr:row>
                    <xdr:rowOff>565150</xdr:rowOff>
                  </to>
                </anchor>
              </controlPr>
            </control>
          </mc:Choice>
        </mc:AlternateContent>
        <mc:AlternateContent xmlns:mc="http://schemas.openxmlformats.org/markup-compatibility/2006">
          <mc:Choice Requires="x14">
            <control shapeId="51278" r:id="rId46" name="Check Box 78">
              <controlPr defaultSize="0" autoFill="0" autoLine="0" autoPict="0">
                <anchor moveWithCells="1" sizeWithCells="1">
                  <from>
                    <xdr:col>6</xdr:col>
                    <xdr:colOff>514350</xdr:colOff>
                    <xdr:row>59</xdr:row>
                    <xdr:rowOff>69850</xdr:rowOff>
                  </from>
                  <to>
                    <xdr:col>6</xdr:col>
                    <xdr:colOff>742950</xdr:colOff>
                    <xdr:row>59</xdr:row>
                    <xdr:rowOff>273050</xdr:rowOff>
                  </to>
                </anchor>
              </controlPr>
            </control>
          </mc:Choice>
        </mc:AlternateContent>
        <mc:AlternateContent xmlns:mc="http://schemas.openxmlformats.org/markup-compatibility/2006">
          <mc:Choice Requires="x14">
            <control shapeId="51279" r:id="rId47" name="Check Box 79">
              <controlPr locked="0" defaultSize="0" autoFill="0" autoLine="0" autoPict="0">
                <anchor moveWithCells="1" sizeWithCells="1">
                  <from>
                    <xdr:col>4</xdr:col>
                    <xdr:colOff>349250</xdr:colOff>
                    <xdr:row>45</xdr:row>
                    <xdr:rowOff>44450</xdr:rowOff>
                  </from>
                  <to>
                    <xdr:col>4</xdr:col>
                    <xdr:colOff>679450</xdr:colOff>
                    <xdr:row>46</xdr:row>
                    <xdr:rowOff>38100</xdr:rowOff>
                  </to>
                </anchor>
              </controlPr>
            </control>
          </mc:Choice>
        </mc:AlternateContent>
        <mc:AlternateContent xmlns:mc="http://schemas.openxmlformats.org/markup-compatibility/2006">
          <mc:Choice Requires="x14">
            <control shapeId="51280" r:id="rId48" name="Check Box 80">
              <controlPr locked="0" defaultSize="0" autoFill="0" autoLine="0" autoPict="0">
                <anchor moveWithCells="1" sizeWithCells="1">
                  <from>
                    <xdr:col>4</xdr:col>
                    <xdr:colOff>374650</xdr:colOff>
                    <xdr:row>46</xdr:row>
                    <xdr:rowOff>215900</xdr:rowOff>
                  </from>
                  <to>
                    <xdr:col>4</xdr:col>
                    <xdr:colOff>603250</xdr:colOff>
                    <xdr:row>46</xdr:row>
                    <xdr:rowOff>469900</xdr:rowOff>
                  </to>
                </anchor>
              </controlPr>
            </control>
          </mc:Choice>
        </mc:AlternateContent>
        <mc:AlternateContent xmlns:mc="http://schemas.openxmlformats.org/markup-compatibility/2006">
          <mc:Choice Requires="x14">
            <control shapeId="51281" r:id="rId49" name="Check Box 81">
              <controlPr locked="0" defaultSize="0" autoFill="0" autoLine="0" autoPict="0">
                <anchor moveWithCells="1">
                  <from>
                    <xdr:col>4</xdr:col>
                    <xdr:colOff>374650</xdr:colOff>
                    <xdr:row>47</xdr:row>
                    <xdr:rowOff>158750</xdr:rowOff>
                  </from>
                  <to>
                    <xdr:col>4</xdr:col>
                    <xdr:colOff>704850</xdr:colOff>
                    <xdr:row>47</xdr:row>
                    <xdr:rowOff>546100</xdr:rowOff>
                  </to>
                </anchor>
              </controlPr>
            </control>
          </mc:Choice>
        </mc:AlternateContent>
        <mc:AlternateContent xmlns:mc="http://schemas.openxmlformats.org/markup-compatibility/2006">
          <mc:Choice Requires="x14">
            <control shapeId="51282" r:id="rId50" name="Check Box 82">
              <controlPr locked="0" defaultSize="0" autoFill="0" autoLine="0" autoPict="0">
                <anchor moveWithCells="1">
                  <from>
                    <xdr:col>4</xdr:col>
                    <xdr:colOff>361950</xdr:colOff>
                    <xdr:row>48</xdr:row>
                    <xdr:rowOff>234950</xdr:rowOff>
                  </from>
                  <to>
                    <xdr:col>4</xdr:col>
                    <xdr:colOff>501650</xdr:colOff>
                    <xdr:row>48</xdr:row>
                    <xdr:rowOff>647700</xdr:rowOff>
                  </to>
                </anchor>
              </controlPr>
            </control>
          </mc:Choice>
        </mc:AlternateContent>
        <mc:AlternateContent xmlns:mc="http://schemas.openxmlformats.org/markup-compatibility/2006">
          <mc:Choice Requires="x14">
            <control shapeId="51283" r:id="rId51" name="Check Box 83">
              <controlPr locked="0" defaultSize="0" autoFill="0" autoLine="0" autoPict="0">
                <anchor moveWithCells="1" sizeWithCells="1">
                  <from>
                    <xdr:col>4</xdr:col>
                    <xdr:colOff>393700</xdr:colOff>
                    <xdr:row>61</xdr:row>
                    <xdr:rowOff>234950</xdr:rowOff>
                  </from>
                  <to>
                    <xdr:col>4</xdr:col>
                    <xdr:colOff>622300</xdr:colOff>
                    <xdr:row>61</xdr:row>
                    <xdr:rowOff>425450</xdr:rowOff>
                  </to>
                </anchor>
              </controlPr>
            </control>
          </mc:Choice>
        </mc:AlternateContent>
        <mc:AlternateContent xmlns:mc="http://schemas.openxmlformats.org/markup-compatibility/2006">
          <mc:Choice Requires="x14">
            <control shapeId="51284" r:id="rId52" name="Check Box 84">
              <controlPr defaultSize="0" autoFill="0" autoLine="0" autoPict="0">
                <anchor moveWithCells="1" sizeWithCells="1">
                  <from>
                    <xdr:col>6</xdr:col>
                    <xdr:colOff>533400</xdr:colOff>
                    <xdr:row>61</xdr:row>
                    <xdr:rowOff>266700</xdr:rowOff>
                  </from>
                  <to>
                    <xdr:col>6</xdr:col>
                    <xdr:colOff>793750</xdr:colOff>
                    <xdr:row>61</xdr:row>
                    <xdr:rowOff>457200</xdr:rowOff>
                  </to>
                </anchor>
              </controlPr>
            </control>
          </mc:Choice>
        </mc:AlternateContent>
        <mc:AlternateContent xmlns:mc="http://schemas.openxmlformats.org/markup-compatibility/2006">
          <mc:Choice Requires="x14">
            <control shapeId="51285" r:id="rId53" name="Check Box 85">
              <controlPr locked="0" defaultSize="0" autoFill="0" autoLine="0" autoPict="0">
                <anchor moveWithCells="1" sizeWithCells="1">
                  <from>
                    <xdr:col>4</xdr:col>
                    <xdr:colOff>393700</xdr:colOff>
                    <xdr:row>67</xdr:row>
                    <xdr:rowOff>165100</xdr:rowOff>
                  </from>
                  <to>
                    <xdr:col>4</xdr:col>
                    <xdr:colOff>622300</xdr:colOff>
                    <xdr:row>67</xdr:row>
                    <xdr:rowOff>355600</xdr:rowOff>
                  </to>
                </anchor>
              </controlPr>
            </control>
          </mc:Choice>
        </mc:AlternateContent>
        <mc:AlternateContent xmlns:mc="http://schemas.openxmlformats.org/markup-compatibility/2006">
          <mc:Choice Requires="x14">
            <control shapeId="51287" r:id="rId54" name="Check Box 87">
              <controlPr locked="0" defaultSize="0" autoFill="0" autoLine="0" autoPict="0">
                <anchor moveWithCells="1" sizeWithCells="1">
                  <from>
                    <xdr:col>4</xdr:col>
                    <xdr:colOff>393700</xdr:colOff>
                    <xdr:row>68</xdr:row>
                    <xdr:rowOff>165100</xdr:rowOff>
                  </from>
                  <to>
                    <xdr:col>4</xdr:col>
                    <xdr:colOff>622300</xdr:colOff>
                    <xdr:row>68</xdr:row>
                    <xdr:rowOff>355600</xdr:rowOff>
                  </to>
                </anchor>
              </controlPr>
            </control>
          </mc:Choice>
        </mc:AlternateContent>
        <mc:AlternateContent xmlns:mc="http://schemas.openxmlformats.org/markup-compatibility/2006">
          <mc:Choice Requires="x14">
            <control shapeId="51291" r:id="rId55" name="Check Box 91">
              <controlPr locked="0" defaultSize="0" autoFill="0" autoLine="0" autoPict="0">
                <anchor moveWithCells="1" sizeWithCells="1">
                  <from>
                    <xdr:col>4</xdr:col>
                    <xdr:colOff>393700</xdr:colOff>
                    <xdr:row>69</xdr:row>
                    <xdr:rowOff>165100</xdr:rowOff>
                  </from>
                  <to>
                    <xdr:col>4</xdr:col>
                    <xdr:colOff>622300</xdr:colOff>
                    <xdr:row>69</xdr:row>
                    <xdr:rowOff>355600</xdr:rowOff>
                  </to>
                </anchor>
              </controlPr>
            </control>
          </mc:Choice>
        </mc:AlternateContent>
        <mc:AlternateContent xmlns:mc="http://schemas.openxmlformats.org/markup-compatibility/2006">
          <mc:Choice Requires="x14">
            <control shapeId="51303" r:id="rId56" name="Check Box 103">
              <controlPr defaultSize="0" autoFill="0" autoLine="0" autoPict="0">
                <anchor moveWithCells="1">
                  <from>
                    <xdr:col>6</xdr:col>
                    <xdr:colOff>508000</xdr:colOff>
                    <xdr:row>56</xdr:row>
                    <xdr:rowOff>203200</xdr:rowOff>
                  </from>
                  <to>
                    <xdr:col>6</xdr:col>
                    <xdr:colOff>850900</xdr:colOff>
                    <xdr:row>56</xdr:row>
                    <xdr:rowOff>514350</xdr:rowOff>
                  </to>
                </anchor>
              </controlPr>
            </control>
          </mc:Choice>
        </mc:AlternateContent>
        <mc:AlternateContent xmlns:mc="http://schemas.openxmlformats.org/markup-compatibility/2006">
          <mc:Choice Requires="x14">
            <control shapeId="51304" r:id="rId57" name="Check Box 104">
              <controlPr defaultSize="0" autoFill="0" autoLine="0" autoPict="0">
                <anchor moveWithCells="1">
                  <from>
                    <xdr:col>6</xdr:col>
                    <xdr:colOff>508000</xdr:colOff>
                    <xdr:row>57</xdr:row>
                    <xdr:rowOff>203200</xdr:rowOff>
                  </from>
                  <to>
                    <xdr:col>6</xdr:col>
                    <xdr:colOff>850900</xdr:colOff>
                    <xdr:row>57</xdr:row>
                    <xdr:rowOff>514350</xdr:rowOff>
                  </to>
                </anchor>
              </controlPr>
            </control>
          </mc:Choice>
        </mc:AlternateContent>
        <mc:AlternateContent xmlns:mc="http://schemas.openxmlformats.org/markup-compatibility/2006">
          <mc:Choice Requires="x14">
            <control shapeId="51305" r:id="rId58" name="Check Box 105">
              <controlPr locked="0" defaultSize="0" autoFill="0" autoLine="0" autoPict="0">
                <anchor moveWithCells="1">
                  <from>
                    <xdr:col>4</xdr:col>
                    <xdr:colOff>400050</xdr:colOff>
                    <xdr:row>56</xdr:row>
                    <xdr:rowOff>203200</xdr:rowOff>
                  </from>
                  <to>
                    <xdr:col>4</xdr:col>
                    <xdr:colOff>730250</xdr:colOff>
                    <xdr:row>56</xdr:row>
                    <xdr:rowOff>514350</xdr:rowOff>
                  </to>
                </anchor>
              </controlPr>
            </control>
          </mc:Choice>
        </mc:AlternateContent>
        <mc:AlternateContent xmlns:mc="http://schemas.openxmlformats.org/markup-compatibility/2006">
          <mc:Choice Requires="x14">
            <control shapeId="51306" r:id="rId59" name="Check Box 106">
              <controlPr locked="0" defaultSize="0" autoFill="0" autoLine="0" autoPict="0">
                <anchor moveWithCells="1">
                  <from>
                    <xdr:col>4</xdr:col>
                    <xdr:colOff>400050</xdr:colOff>
                    <xdr:row>57</xdr:row>
                    <xdr:rowOff>203200</xdr:rowOff>
                  </from>
                  <to>
                    <xdr:col>4</xdr:col>
                    <xdr:colOff>730250</xdr:colOff>
                    <xdr:row>57</xdr:row>
                    <xdr:rowOff>514350</xdr:rowOff>
                  </to>
                </anchor>
              </controlPr>
            </control>
          </mc:Choice>
        </mc:AlternateContent>
        <mc:AlternateContent xmlns:mc="http://schemas.openxmlformats.org/markup-compatibility/2006">
          <mc:Choice Requires="x14">
            <control shapeId="51307" r:id="rId60" name="Check Box 107">
              <controlPr defaultSize="0" autoFill="0" autoLine="0" autoPict="0">
                <anchor moveWithCells="1">
                  <from>
                    <xdr:col>5</xdr:col>
                    <xdr:colOff>508000</xdr:colOff>
                    <xdr:row>55</xdr:row>
                    <xdr:rowOff>203200</xdr:rowOff>
                  </from>
                  <to>
                    <xdr:col>5</xdr:col>
                    <xdr:colOff>850900</xdr:colOff>
                    <xdr:row>55</xdr:row>
                    <xdr:rowOff>514350</xdr:rowOff>
                  </to>
                </anchor>
              </controlPr>
            </control>
          </mc:Choice>
        </mc:AlternateContent>
        <mc:AlternateContent xmlns:mc="http://schemas.openxmlformats.org/markup-compatibility/2006">
          <mc:Choice Requires="x14">
            <control shapeId="51308" r:id="rId61" name="Check Box 108">
              <controlPr defaultSize="0" autoFill="0" autoLine="0" autoPict="0">
                <anchor moveWithCells="1">
                  <from>
                    <xdr:col>5</xdr:col>
                    <xdr:colOff>508000</xdr:colOff>
                    <xdr:row>56</xdr:row>
                    <xdr:rowOff>203200</xdr:rowOff>
                  </from>
                  <to>
                    <xdr:col>5</xdr:col>
                    <xdr:colOff>850900</xdr:colOff>
                    <xdr:row>56</xdr:row>
                    <xdr:rowOff>514350</xdr:rowOff>
                  </to>
                </anchor>
              </controlPr>
            </control>
          </mc:Choice>
        </mc:AlternateContent>
        <mc:AlternateContent xmlns:mc="http://schemas.openxmlformats.org/markup-compatibility/2006">
          <mc:Choice Requires="x14">
            <control shapeId="51309" r:id="rId62" name="Check Box 109">
              <controlPr defaultSize="0" autoFill="0" autoLine="0" autoPict="0">
                <anchor moveWithCells="1">
                  <from>
                    <xdr:col>5</xdr:col>
                    <xdr:colOff>508000</xdr:colOff>
                    <xdr:row>57</xdr:row>
                    <xdr:rowOff>203200</xdr:rowOff>
                  </from>
                  <to>
                    <xdr:col>5</xdr:col>
                    <xdr:colOff>850900</xdr:colOff>
                    <xdr:row>57</xdr:row>
                    <xdr:rowOff>514350</xdr:rowOff>
                  </to>
                </anchor>
              </controlPr>
            </control>
          </mc:Choice>
        </mc:AlternateContent>
        <mc:AlternateContent xmlns:mc="http://schemas.openxmlformats.org/markup-compatibility/2006">
          <mc:Choice Requires="x14">
            <control shapeId="51310" r:id="rId63" name="Check Box 110">
              <controlPr defaultSize="0" autoFill="0" autoLine="0" autoPict="0">
                <anchor moveWithCells="1">
                  <from>
                    <xdr:col>5</xdr:col>
                    <xdr:colOff>527050</xdr:colOff>
                    <xdr:row>58</xdr:row>
                    <xdr:rowOff>44450</xdr:rowOff>
                  </from>
                  <to>
                    <xdr:col>5</xdr:col>
                    <xdr:colOff>787400</xdr:colOff>
                    <xdr:row>58</xdr:row>
                    <xdr:rowOff>349250</xdr:rowOff>
                  </to>
                </anchor>
              </controlPr>
            </control>
          </mc:Choice>
        </mc:AlternateContent>
        <mc:AlternateContent xmlns:mc="http://schemas.openxmlformats.org/markup-compatibility/2006">
          <mc:Choice Requires="x14">
            <control shapeId="51311" r:id="rId64" name="Check Box 111">
              <controlPr locked="0" defaultSize="0" autoFill="0" autoLine="0" autoPict="0">
                <anchor moveWithCells="1">
                  <from>
                    <xdr:col>4</xdr:col>
                    <xdr:colOff>425450</xdr:colOff>
                    <xdr:row>28</xdr:row>
                    <xdr:rowOff>50800</xdr:rowOff>
                  </from>
                  <to>
                    <xdr:col>4</xdr:col>
                    <xdr:colOff>711200</xdr:colOff>
                    <xdr:row>28</xdr:row>
                    <xdr:rowOff>406400</xdr:rowOff>
                  </to>
                </anchor>
              </controlPr>
            </control>
          </mc:Choice>
        </mc:AlternateContent>
        <mc:AlternateContent xmlns:mc="http://schemas.openxmlformats.org/markup-compatibility/2006">
          <mc:Choice Requires="x14">
            <control shapeId="51312" r:id="rId65" name="Check Box 112">
              <controlPr defaultSize="0" autoFill="0" autoLine="0" autoPict="0">
                <anchor moveWithCells="1">
                  <from>
                    <xdr:col>5</xdr:col>
                    <xdr:colOff>450850</xdr:colOff>
                    <xdr:row>28</xdr:row>
                    <xdr:rowOff>63500</xdr:rowOff>
                  </from>
                  <to>
                    <xdr:col>5</xdr:col>
                    <xdr:colOff>704850</xdr:colOff>
                    <xdr:row>28</xdr:row>
                    <xdr:rowOff>393700</xdr:rowOff>
                  </to>
                </anchor>
              </controlPr>
            </control>
          </mc:Choice>
        </mc:AlternateContent>
        <mc:AlternateContent xmlns:mc="http://schemas.openxmlformats.org/markup-compatibility/2006">
          <mc:Choice Requires="x14">
            <control shapeId="51315" r:id="rId66" name="Check Box 115">
              <controlPr defaultSize="0" autoFill="0" autoLine="0" autoPict="0">
                <anchor moveWithCells="1">
                  <from>
                    <xdr:col>5</xdr:col>
                    <xdr:colOff>450850</xdr:colOff>
                    <xdr:row>32</xdr:row>
                    <xdr:rowOff>177800</xdr:rowOff>
                  </from>
                  <to>
                    <xdr:col>5</xdr:col>
                    <xdr:colOff>704850</xdr:colOff>
                    <xdr:row>32</xdr:row>
                    <xdr:rowOff>508000</xdr:rowOff>
                  </to>
                </anchor>
              </controlPr>
            </control>
          </mc:Choice>
        </mc:AlternateContent>
        <mc:AlternateContent xmlns:mc="http://schemas.openxmlformats.org/markup-compatibility/2006">
          <mc:Choice Requires="x14">
            <control shapeId="51316" r:id="rId67" name="Check Box 116">
              <controlPr defaultSize="0" autoFill="0" autoLine="0" autoPict="0">
                <anchor moveWithCells="1" sizeWithCells="1">
                  <from>
                    <xdr:col>5</xdr:col>
                    <xdr:colOff>533400</xdr:colOff>
                    <xdr:row>67</xdr:row>
                    <xdr:rowOff>184150</xdr:rowOff>
                  </from>
                  <to>
                    <xdr:col>5</xdr:col>
                    <xdr:colOff>762000</xdr:colOff>
                    <xdr:row>67</xdr:row>
                    <xdr:rowOff>381000</xdr:rowOff>
                  </to>
                </anchor>
              </controlPr>
            </control>
          </mc:Choice>
        </mc:AlternateContent>
        <mc:AlternateContent xmlns:mc="http://schemas.openxmlformats.org/markup-compatibility/2006">
          <mc:Choice Requires="x14">
            <control shapeId="51317" r:id="rId68" name="Check Box 117">
              <controlPr defaultSize="0" autoFill="0" autoLine="0" autoPict="0">
                <anchor moveWithCells="1" sizeWithCells="1">
                  <from>
                    <xdr:col>5</xdr:col>
                    <xdr:colOff>527050</xdr:colOff>
                    <xdr:row>68</xdr:row>
                    <xdr:rowOff>203200</xdr:rowOff>
                  </from>
                  <to>
                    <xdr:col>5</xdr:col>
                    <xdr:colOff>755650</xdr:colOff>
                    <xdr:row>68</xdr:row>
                    <xdr:rowOff>400050</xdr:rowOff>
                  </to>
                </anchor>
              </controlPr>
            </control>
          </mc:Choice>
        </mc:AlternateContent>
        <mc:AlternateContent xmlns:mc="http://schemas.openxmlformats.org/markup-compatibility/2006">
          <mc:Choice Requires="x14">
            <control shapeId="51319" r:id="rId69" name="Check Box 119">
              <controlPr defaultSize="0" autoFill="0" autoLine="0" autoPict="0">
                <anchor moveWithCells="1" sizeWithCells="1">
                  <from>
                    <xdr:col>5</xdr:col>
                    <xdr:colOff>546100</xdr:colOff>
                    <xdr:row>69</xdr:row>
                    <xdr:rowOff>203200</xdr:rowOff>
                  </from>
                  <to>
                    <xdr:col>5</xdr:col>
                    <xdr:colOff>774700</xdr:colOff>
                    <xdr:row>69</xdr:row>
                    <xdr:rowOff>400050</xdr:rowOff>
                  </to>
                </anchor>
              </controlPr>
            </control>
          </mc:Choice>
        </mc:AlternateContent>
        <mc:AlternateContent xmlns:mc="http://schemas.openxmlformats.org/markup-compatibility/2006">
          <mc:Choice Requires="x14">
            <control shapeId="51324" r:id="rId70" name="Check Box 124">
              <controlPr defaultSize="0" autoFill="0" autoLine="0" autoPict="0">
                <anchor moveWithCells="1">
                  <from>
                    <xdr:col>5</xdr:col>
                    <xdr:colOff>444500</xdr:colOff>
                    <xdr:row>38</xdr:row>
                    <xdr:rowOff>234950</xdr:rowOff>
                  </from>
                  <to>
                    <xdr:col>5</xdr:col>
                    <xdr:colOff>711200</xdr:colOff>
                    <xdr:row>38</xdr:row>
                    <xdr:rowOff>660400</xdr:rowOff>
                  </to>
                </anchor>
              </controlPr>
            </control>
          </mc:Choice>
        </mc:AlternateContent>
        <mc:AlternateContent xmlns:mc="http://schemas.openxmlformats.org/markup-compatibility/2006">
          <mc:Choice Requires="x14">
            <control shapeId="51325" r:id="rId71" name="Check Box 125">
              <controlPr locked="0" defaultSize="0" autoFill="0" autoLine="0" autoPict="0">
                <anchor moveWithCells="1">
                  <from>
                    <xdr:col>4</xdr:col>
                    <xdr:colOff>406400</xdr:colOff>
                    <xdr:row>40</xdr:row>
                    <xdr:rowOff>152400</xdr:rowOff>
                  </from>
                  <to>
                    <xdr:col>4</xdr:col>
                    <xdr:colOff>730250</xdr:colOff>
                    <xdr:row>40</xdr:row>
                    <xdr:rowOff>450850</xdr:rowOff>
                  </to>
                </anchor>
              </controlPr>
            </control>
          </mc:Choice>
        </mc:AlternateContent>
        <mc:AlternateContent xmlns:mc="http://schemas.openxmlformats.org/markup-compatibility/2006">
          <mc:Choice Requires="x14">
            <control shapeId="51326" r:id="rId72" name="Check Box 126">
              <controlPr defaultSize="0" autoFill="0" autoLine="0" autoPict="0">
                <anchor moveWithCells="1">
                  <from>
                    <xdr:col>5</xdr:col>
                    <xdr:colOff>444500</xdr:colOff>
                    <xdr:row>40</xdr:row>
                    <xdr:rowOff>133350</xdr:rowOff>
                  </from>
                  <to>
                    <xdr:col>5</xdr:col>
                    <xdr:colOff>876300</xdr:colOff>
                    <xdr:row>40</xdr:row>
                    <xdr:rowOff>469900</xdr:rowOff>
                  </to>
                </anchor>
              </controlPr>
            </control>
          </mc:Choice>
        </mc:AlternateContent>
        <mc:AlternateContent xmlns:mc="http://schemas.openxmlformats.org/markup-compatibility/2006">
          <mc:Choice Requires="x14">
            <control shapeId="51327" r:id="rId73" name="Check Box 127">
              <controlPr locked="0" defaultSize="0" autoFill="0" autoLine="0" autoPict="0">
                <anchor moveWithCells="1">
                  <from>
                    <xdr:col>4</xdr:col>
                    <xdr:colOff>425450</xdr:colOff>
                    <xdr:row>39</xdr:row>
                    <xdr:rowOff>101600</xdr:rowOff>
                  </from>
                  <to>
                    <xdr:col>4</xdr:col>
                    <xdr:colOff>711200</xdr:colOff>
                    <xdr:row>40</xdr:row>
                    <xdr:rowOff>0</xdr:rowOff>
                  </to>
                </anchor>
              </controlPr>
            </control>
          </mc:Choice>
        </mc:AlternateContent>
        <mc:AlternateContent xmlns:mc="http://schemas.openxmlformats.org/markup-compatibility/2006">
          <mc:Choice Requires="x14">
            <control shapeId="51328" r:id="rId74" name="Check Box 128">
              <controlPr defaultSize="0" autoFill="0" autoLine="0" autoPict="0">
                <anchor moveWithCells="1">
                  <from>
                    <xdr:col>5</xdr:col>
                    <xdr:colOff>450850</xdr:colOff>
                    <xdr:row>31</xdr:row>
                    <xdr:rowOff>69850</xdr:rowOff>
                  </from>
                  <to>
                    <xdr:col>5</xdr:col>
                    <xdr:colOff>704850</xdr:colOff>
                    <xdr:row>31</xdr:row>
                    <xdr:rowOff>406400</xdr:rowOff>
                  </to>
                </anchor>
              </controlPr>
            </control>
          </mc:Choice>
        </mc:AlternateContent>
        <mc:AlternateContent xmlns:mc="http://schemas.openxmlformats.org/markup-compatibility/2006">
          <mc:Choice Requires="x14">
            <control shapeId="51329" r:id="rId75" name="Check Box 129">
              <controlPr defaultSize="0" autoFill="0" autoLine="0" autoPict="0">
                <anchor moveWithCells="1">
                  <from>
                    <xdr:col>5</xdr:col>
                    <xdr:colOff>450850</xdr:colOff>
                    <xdr:row>34</xdr:row>
                    <xdr:rowOff>95250</xdr:rowOff>
                  </from>
                  <to>
                    <xdr:col>5</xdr:col>
                    <xdr:colOff>685800</xdr:colOff>
                    <xdr:row>34</xdr:row>
                    <xdr:rowOff>431800</xdr:rowOff>
                  </to>
                </anchor>
              </controlPr>
            </control>
          </mc:Choice>
        </mc:AlternateContent>
        <mc:AlternateContent xmlns:mc="http://schemas.openxmlformats.org/markup-compatibility/2006">
          <mc:Choice Requires="x14">
            <control shapeId="51331" r:id="rId76" name="Check Box 131">
              <controlPr defaultSize="0" autoFill="0" autoLine="0" autoPict="0">
                <anchor moveWithCells="1">
                  <from>
                    <xdr:col>5</xdr:col>
                    <xdr:colOff>450850</xdr:colOff>
                    <xdr:row>41</xdr:row>
                    <xdr:rowOff>527050</xdr:rowOff>
                  </from>
                  <to>
                    <xdr:col>5</xdr:col>
                    <xdr:colOff>762000</xdr:colOff>
                    <xdr:row>41</xdr:row>
                    <xdr:rowOff>920750</xdr:rowOff>
                  </to>
                </anchor>
              </controlPr>
            </control>
          </mc:Choice>
        </mc:AlternateContent>
        <mc:AlternateContent xmlns:mc="http://schemas.openxmlformats.org/markup-compatibility/2006">
          <mc:Choice Requires="x14">
            <control shapeId="51332" r:id="rId77" name="Check Box 132">
              <controlPr locked="0" defaultSize="0" autoFill="0" autoLine="0" autoPict="0">
                <anchor moveWithCells="1">
                  <from>
                    <xdr:col>4</xdr:col>
                    <xdr:colOff>425450</xdr:colOff>
                    <xdr:row>41</xdr:row>
                    <xdr:rowOff>565150</xdr:rowOff>
                  </from>
                  <to>
                    <xdr:col>4</xdr:col>
                    <xdr:colOff>704850</xdr:colOff>
                    <xdr:row>41</xdr:row>
                    <xdr:rowOff>882650</xdr:rowOff>
                  </to>
                </anchor>
              </controlPr>
            </control>
          </mc:Choice>
        </mc:AlternateContent>
        <mc:AlternateContent xmlns:mc="http://schemas.openxmlformats.org/markup-compatibility/2006">
          <mc:Choice Requires="x14">
            <control shapeId="51333" r:id="rId78" name="Check Box 133">
              <controlPr defaultSize="0" autoFill="0" autoLine="0" autoPict="0">
                <anchor moveWithCells="1">
                  <from>
                    <xdr:col>5</xdr:col>
                    <xdr:colOff>527050</xdr:colOff>
                    <xdr:row>60</xdr:row>
                    <xdr:rowOff>57150</xdr:rowOff>
                  </from>
                  <to>
                    <xdr:col>5</xdr:col>
                    <xdr:colOff>787400</xdr:colOff>
                    <xdr:row>60</xdr:row>
                    <xdr:rowOff>368300</xdr:rowOff>
                  </to>
                </anchor>
              </controlPr>
            </control>
          </mc:Choice>
        </mc:AlternateContent>
        <mc:AlternateContent xmlns:mc="http://schemas.openxmlformats.org/markup-compatibility/2006">
          <mc:Choice Requires="x14">
            <control shapeId="51334" r:id="rId79" name="Check Box 134">
              <controlPr defaultSize="0" autoFill="0" autoLine="0" autoPict="0">
                <anchor moveWithCells="1">
                  <from>
                    <xdr:col>5</xdr:col>
                    <xdr:colOff>527050</xdr:colOff>
                    <xdr:row>59</xdr:row>
                    <xdr:rowOff>19050</xdr:rowOff>
                  </from>
                  <to>
                    <xdr:col>5</xdr:col>
                    <xdr:colOff>787400</xdr:colOff>
                    <xdr:row>59</xdr:row>
                    <xdr:rowOff>330200</xdr:rowOff>
                  </to>
                </anchor>
              </controlPr>
            </control>
          </mc:Choice>
        </mc:AlternateContent>
        <mc:AlternateContent xmlns:mc="http://schemas.openxmlformats.org/markup-compatibility/2006">
          <mc:Choice Requires="x14">
            <control shapeId="51335" r:id="rId80" name="Check Box 135">
              <controlPr defaultSize="0" autoFill="0" autoLine="0" autoPict="0">
                <anchor moveWithCells="1">
                  <from>
                    <xdr:col>5</xdr:col>
                    <xdr:colOff>514350</xdr:colOff>
                    <xdr:row>61</xdr:row>
                    <xdr:rowOff>209550</xdr:rowOff>
                  </from>
                  <to>
                    <xdr:col>5</xdr:col>
                    <xdr:colOff>781050</xdr:colOff>
                    <xdr:row>61</xdr:row>
                    <xdr:rowOff>527050</xdr:rowOff>
                  </to>
                </anchor>
              </controlPr>
            </control>
          </mc:Choice>
        </mc:AlternateContent>
        <mc:AlternateContent xmlns:mc="http://schemas.openxmlformats.org/markup-compatibility/2006">
          <mc:Choice Requires="x14">
            <control shapeId="51336" r:id="rId81" name="Check Box 136">
              <controlPr locked="0" defaultSize="0" autoFill="0" autoLine="0" autoPict="0">
                <anchor moveWithCells="1" sizeWithCells="1">
                  <from>
                    <xdr:col>4</xdr:col>
                    <xdr:colOff>393700</xdr:colOff>
                    <xdr:row>63</xdr:row>
                    <xdr:rowOff>165100</xdr:rowOff>
                  </from>
                  <to>
                    <xdr:col>4</xdr:col>
                    <xdr:colOff>622300</xdr:colOff>
                    <xdr:row>63</xdr:row>
                    <xdr:rowOff>355600</xdr:rowOff>
                  </to>
                </anchor>
              </controlPr>
            </control>
          </mc:Choice>
        </mc:AlternateContent>
        <mc:AlternateContent xmlns:mc="http://schemas.openxmlformats.org/markup-compatibility/2006">
          <mc:Choice Requires="x14">
            <control shapeId="51337" r:id="rId82" name="Check Box 137">
              <controlPr defaultSize="0" autoFill="0" autoLine="0" autoPict="0">
                <anchor moveWithCells="1" sizeWithCells="1">
                  <from>
                    <xdr:col>5</xdr:col>
                    <xdr:colOff>533400</xdr:colOff>
                    <xdr:row>63</xdr:row>
                    <xdr:rowOff>184150</xdr:rowOff>
                  </from>
                  <to>
                    <xdr:col>5</xdr:col>
                    <xdr:colOff>762000</xdr:colOff>
                    <xdr:row>63</xdr:row>
                    <xdr:rowOff>381000</xdr:rowOff>
                  </to>
                </anchor>
              </controlPr>
            </control>
          </mc:Choice>
        </mc:AlternateContent>
        <mc:AlternateContent xmlns:mc="http://schemas.openxmlformats.org/markup-compatibility/2006">
          <mc:Choice Requires="x14">
            <control shapeId="51338" r:id="rId83" name="Check Box 138">
              <controlPr locked="0" defaultSize="0" autoFill="0" autoLine="0" autoPict="0">
                <anchor moveWithCells="1" sizeWithCells="1">
                  <from>
                    <xdr:col>4</xdr:col>
                    <xdr:colOff>393700</xdr:colOff>
                    <xdr:row>65</xdr:row>
                    <xdr:rowOff>165100</xdr:rowOff>
                  </from>
                  <to>
                    <xdr:col>4</xdr:col>
                    <xdr:colOff>622300</xdr:colOff>
                    <xdr:row>65</xdr:row>
                    <xdr:rowOff>355600</xdr:rowOff>
                  </to>
                </anchor>
              </controlPr>
            </control>
          </mc:Choice>
        </mc:AlternateContent>
        <mc:AlternateContent xmlns:mc="http://schemas.openxmlformats.org/markup-compatibility/2006">
          <mc:Choice Requires="x14">
            <control shapeId="51339" r:id="rId84" name="Check Box 139">
              <controlPr defaultSize="0" autoFill="0" autoLine="0" autoPict="0">
                <anchor moveWithCells="1" sizeWithCells="1">
                  <from>
                    <xdr:col>5</xdr:col>
                    <xdr:colOff>533400</xdr:colOff>
                    <xdr:row>65</xdr:row>
                    <xdr:rowOff>184150</xdr:rowOff>
                  </from>
                  <to>
                    <xdr:col>5</xdr:col>
                    <xdr:colOff>762000</xdr:colOff>
                    <xdr:row>65</xdr:row>
                    <xdr:rowOff>381000</xdr:rowOff>
                  </to>
                </anchor>
              </controlPr>
            </control>
          </mc:Choice>
        </mc:AlternateContent>
        <mc:AlternateContent xmlns:mc="http://schemas.openxmlformats.org/markup-compatibility/2006">
          <mc:Choice Requires="x14">
            <control shapeId="51342" r:id="rId85" name="Check Box 142">
              <controlPr locked="0" defaultSize="0" autoFill="0" autoLine="0" autoPict="0">
                <anchor moveWithCells="1">
                  <from>
                    <xdr:col>5</xdr:col>
                    <xdr:colOff>450850</xdr:colOff>
                    <xdr:row>33</xdr:row>
                    <xdr:rowOff>381000</xdr:rowOff>
                  </from>
                  <to>
                    <xdr:col>5</xdr:col>
                    <xdr:colOff>736600</xdr:colOff>
                    <xdr:row>33</xdr:row>
                    <xdr:rowOff>749300</xdr:rowOff>
                  </to>
                </anchor>
              </controlPr>
            </control>
          </mc:Choice>
        </mc:AlternateContent>
        <mc:AlternateContent xmlns:mc="http://schemas.openxmlformats.org/markup-compatibility/2006">
          <mc:Choice Requires="x14">
            <control shapeId="51344" r:id="rId86" name="Check Box 144">
              <controlPr locked="0" defaultSize="0" autoFill="0" autoLine="0" autoPict="0">
                <anchor moveWithCells="1">
                  <from>
                    <xdr:col>5</xdr:col>
                    <xdr:colOff>450850</xdr:colOff>
                    <xdr:row>35</xdr:row>
                    <xdr:rowOff>44450</xdr:rowOff>
                  </from>
                  <to>
                    <xdr:col>5</xdr:col>
                    <xdr:colOff>723900</xdr:colOff>
                    <xdr:row>35</xdr:row>
                    <xdr:rowOff>419100</xdr:rowOff>
                  </to>
                </anchor>
              </controlPr>
            </control>
          </mc:Choice>
        </mc:AlternateContent>
        <mc:AlternateContent xmlns:mc="http://schemas.openxmlformats.org/markup-compatibility/2006">
          <mc:Choice Requires="x14">
            <control shapeId="51346" r:id="rId87" name="Check Box 146">
              <controlPr locked="0" defaultSize="0" autoFill="0" autoLine="0" autoPict="0">
                <anchor moveWithCells="1">
                  <from>
                    <xdr:col>5</xdr:col>
                    <xdr:colOff>444500</xdr:colOff>
                    <xdr:row>36</xdr:row>
                    <xdr:rowOff>647700</xdr:rowOff>
                  </from>
                  <to>
                    <xdr:col>5</xdr:col>
                    <xdr:colOff>730250</xdr:colOff>
                    <xdr:row>36</xdr:row>
                    <xdr:rowOff>1022350</xdr:rowOff>
                  </to>
                </anchor>
              </controlPr>
            </control>
          </mc:Choice>
        </mc:AlternateContent>
        <mc:AlternateContent xmlns:mc="http://schemas.openxmlformats.org/markup-compatibility/2006">
          <mc:Choice Requires="x14">
            <control shapeId="51348" r:id="rId88" name="Check Box 148">
              <controlPr locked="0" defaultSize="0" autoFill="0" autoLine="0" autoPict="0">
                <anchor moveWithCells="1">
                  <from>
                    <xdr:col>5</xdr:col>
                    <xdr:colOff>444500</xdr:colOff>
                    <xdr:row>37</xdr:row>
                    <xdr:rowOff>215900</xdr:rowOff>
                  </from>
                  <to>
                    <xdr:col>5</xdr:col>
                    <xdr:colOff>730250</xdr:colOff>
                    <xdr:row>37</xdr:row>
                    <xdr:rowOff>590550</xdr:rowOff>
                  </to>
                </anchor>
              </controlPr>
            </control>
          </mc:Choice>
        </mc:AlternateContent>
        <mc:AlternateContent xmlns:mc="http://schemas.openxmlformats.org/markup-compatibility/2006">
          <mc:Choice Requires="x14">
            <control shapeId="51349" r:id="rId89" name="Check Box 149">
              <controlPr defaultSize="0" autoFill="0" autoLine="0" autoPict="0">
                <anchor moveWithCells="1">
                  <from>
                    <xdr:col>6</xdr:col>
                    <xdr:colOff>501650</xdr:colOff>
                    <xdr:row>47</xdr:row>
                    <xdr:rowOff>196850</xdr:rowOff>
                  </from>
                  <to>
                    <xdr:col>6</xdr:col>
                    <xdr:colOff>819150</xdr:colOff>
                    <xdr:row>47</xdr:row>
                    <xdr:rowOff>590550</xdr:rowOff>
                  </to>
                </anchor>
              </controlPr>
            </control>
          </mc:Choice>
        </mc:AlternateContent>
        <mc:AlternateContent xmlns:mc="http://schemas.openxmlformats.org/markup-compatibility/2006">
          <mc:Choice Requires="x14">
            <control shapeId="51351" r:id="rId90" name="Check Box 151">
              <controlPr defaultSize="0" autoFill="0" autoLine="0" autoPict="0">
                <anchor moveWithCells="1">
                  <from>
                    <xdr:col>6</xdr:col>
                    <xdr:colOff>508000</xdr:colOff>
                    <xdr:row>48</xdr:row>
                    <xdr:rowOff>247650</xdr:rowOff>
                  </from>
                  <to>
                    <xdr:col>6</xdr:col>
                    <xdr:colOff>819150</xdr:colOff>
                    <xdr:row>48</xdr:row>
                    <xdr:rowOff>641350</xdr:rowOff>
                  </to>
                </anchor>
              </controlPr>
            </control>
          </mc:Choice>
        </mc:AlternateContent>
        <mc:AlternateContent xmlns:mc="http://schemas.openxmlformats.org/markup-compatibility/2006">
          <mc:Choice Requires="x14">
            <control shapeId="51352" r:id="rId91" name="Check Box 152">
              <controlPr locked="0" defaultSize="0" autoFill="0" autoLine="0" autoPict="0">
                <anchor moveWithCells="1">
                  <from>
                    <xdr:col>4</xdr:col>
                    <xdr:colOff>419100</xdr:colOff>
                    <xdr:row>29</xdr:row>
                    <xdr:rowOff>133350</xdr:rowOff>
                  </from>
                  <to>
                    <xdr:col>4</xdr:col>
                    <xdr:colOff>711200</xdr:colOff>
                    <xdr:row>29</xdr:row>
                    <xdr:rowOff>495300</xdr:rowOff>
                  </to>
                </anchor>
              </controlPr>
            </control>
          </mc:Choice>
        </mc:AlternateContent>
        <mc:AlternateContent xmlns:mc="http://schemas.openxmlformats.org/markup-compatibility/2006">
          <mc:Choice Requires="x14">
            <control shapeId="51353" r:id="rId92" name="Check Box 153">
              <controlPr locked="0" defaultSize="0" autoFill="0" autoLine="0" autoPict="0">
                <anchor moveWithCells="1">
                  <from>
                    <xdr:col>4</xdr:col>
                    <xdr:colOff>431800</xdr:colOff>
                    <xdr:row>30</xdr:row>
                    <xdr:rowOff>285750</xdr:rowOff>
                  </from>
                  <to>
                    <xdr:col>4</xdr:col>
                    <xdr:colOff>711200</xdr:colOff>
                    <xdr:row>30</xdr:row>
                    <xdr:rowOff>647700</xdr:rowOff>
                  </to>
                </anchor>
              </controlPr>
            </control>
          </mc:Choice>
        </mc:AlternateContent>
        <mc:AlternateContent xmlns:mc="http://schemas.openxmlformats.org/markup-compatibility/2006">
          <mc:Choice Requires="x14">
            <control shapeId="51354" r:id="rId93" name="Check Box 154">
              <controlPr locked="0" defaultSize="0" autoFill="0" autoLine="0" autoPict="0">
                <anchor moveWithCells="1">
                  <from>
                    <xdr:col>4</xdr:col>
                    <xdr:colOff>419100</xdr:colOff>
                    <xdr:row>31</xdr:row>
                    <xdr:rowOff>50800</xdr:rowOff>
                  </from>
                  <to>
                    <xdr:col>4</xdr:col>
                    <xdr:colOff>717550</xdr:colOff>
                    <xdr:row>31</xdr:row>
                    <xdr:rowOff>412750</xdr:rowOff>
                  </to>
                </anchor>
              </controlPr>
            </control>
          </mc:Choice>
        </mc:AlternateContent>
        <mc:AlternateContent xmlns:mc="http://schemas.openxmlformats.org/markup-compatibility/2006">
          <mc:Choice Requires="x14">
            <control shapeId="51355" r:id="rId94" name="Check Box 155">
              <controlPr locked="0" defaultSize="0" autoFill="0" autoLine="0" autoPict="0">
                <anchor moveWithCells="1">
                  <from>
                    <xdr:col>4</xdr:col>
                    <xdr:colOff>425450</xdr:colOff>
                    <xdr:row>32</xdr:row>
                    <xdr:rowOff>158750</xdr:rowOff>
                  </from>
                  <to>
                    <xdr:col>4</xdr:col>
                    <xdr:colOff>717550</xdr:colOff>
                    <xdr:row>32</xdr:row>
                    <xdr:rowOff>520700</xdr:rowOff>
                  </to>
                </anchor>
              </controlPr>
            </control>
          </mc:Choice>
        </mc:AlternateContent>
        <mc:AlternateContent xmlns:mc="http://schemas.openxmlformats.org/markup-compatibility/2006">
          <mc:Choice Requires="x14">
            <control shapeId="51356" r:id="rId95" name="Check Box 156">
              <controlPr locked="0" defaultSize="0" autoFill="0" autoLine="0" autoPict="0">
                <anchor moveWithCells="1">
                  <from>
                    <xdr:col>4</xdr:col>
                    <xdr:colOff>425450</xdr:colOff>
                    <xdr:row>33</xdr:row>
                    <xdr:rowOff>387350</xdr:rowOff>
                  </from>
                  <to>
                    <xdr:col>4</xdr:col>
                    <xdr:colOff>717550</xdr:colOff>
                    <xdr:row>33</xdr:row>
                    <xdr:rowOff>749300</xdr:rowOff>
                  </to>
                </anchor>
              </controlPr>
            </control>
          </mc:Choice>
        </mc:AlternateContent>
        <mc:AlternateContent xmlns:mc="http://schemas.openxmlformats.org/markup-compatibility/2006">
          <mc:Choice Requires="x14">
            <control shapeId="51357" r:id="rId96" name="Check Box 157">
              <controlPr locked="0" defaultSize="0" autoFill="0" autoLine="0" autoPict="0">
                <anchor moveWithCells="1">
                  <from>
                    <xdr:col>4</xdr:col>
                    <xdr:colOff>419100</xdr:colOff>
                    <xdr:row>34</xdr:row>
                    <xdr:rowOff>82550</xdr:rowOff>
                  </from>
                  <to>
                    <xdr:col>4</xdr:col>
                    <xdr:colOff>711200</xdr:colOff>
                    <xdr:row>34</xdr:row>
                    <xdr:rowOff>444500</xdr:rowOff>
                  </to>
                </anchor>
              </controlPr>
            </control>
          </mc:Choice>
        </mc:AlternateContent>
        <mc:AlternateContent xmlns:mc="http://schemas.openxmlformats.org/markup-compatibility/2006">
          <mc:Choice Requires="x14">
            <control shapeId="51358" r:id="rId97" name="Check Box 158">
              <controlPr locked="0" defaultSize="0" autoFill="0" autoLine="0" autoPict="0">
                <anchor moveWithCells="1">
                  <from>
                    <xdr:col>4</xdr:col>
                    <xdr:colOff>419100</xdr:colOff>
                    <xdr:row>35</xdr:row>
                    <xdr:rowOff>50800</xdr:rowOff>
                  </from>
                  <to>
                    <xdr:col>4</xdr:col>
                    <xdr:colOff>711200</xdr:colOff>
                    <xdr:row>35</xdr:row>
                    <xdr:rowOff>412750</xdr:rowOff>
                  </to>
                </anchor>
              </controlPr>
            </control>
          </mc:Choice>
        </mc:AlternateContent>
        <mc:AlternateContent xmlns:mc="http://schemas.openxmlformats.org/markup-compatibility/2006">
          <mc:Choice Requires="x14">
            <control shapeId="51359" r:id="rId98" name="Check Box 159">
              <controlPr locked="0" defaultSize="0" autoFill="0" autoLine="0" autoPict="0">
                <anchor moveWithCells="1">
                  <from>
                    <xdr:col>4</xdr:col>
                    <xdr:colOff>419100</xdr:colOff>
                    <xdr:row>36</xdr:row>
                    <xdr:rowOff>660400</xdr:rowOff>
                  </from>
                  <to>
                    <xdr:col>4</xdr:col>
                    <xdr:colOff>717550</xdr:colOff>
                    <xdr:row>36</xdr:row>
                    <xdr:rowOff>1022350</xdr:rowOff>
                  </to>
                </anchor>
              </controlPr>
            </control>
          </mc:Choice>
        </mc:AlternateContent>
        <mc:AlternateContent xmlns:mc="http://schemas.openxmlformats.org/markup-compatibility/2006">
          <mc:Choice Requires="x14">
            <control shapeId="51360" r:id="rId99" name="Check Box 160">
              <controlPr locked="0" defaultSize="0" autoFill="0" autoLine="0" autoPict="0">
                <anchor moveWithCells="1">
                  <from>
                    <xdr:col>4</xdr:col>
                    <xdr:colOff>425450</xdr:colOff>
                    <xdr:row>37</xdr:row>
                    <xdr:rowOff>228600</xdr:rowOff>
                  </from>
                  <to>
                    <xdr:col>4</xdr:col>
                    <xdr:colOff>711200</xdr:colOff>
                    <xdr:row>37</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Notice générale</vt:lpstr>
      <vt:lpstr>Notice &amp; condi.d'éligibilité</vt:lpstr>
      <vt:lpstr>ANXE1a-Dépenses prévi</vt:lpstr>
      <vt:lpstr>ANXE1b-Tab.amortissement</vt:lpstr>
      <vt:lpstr>ANXE2-Ress. Prévi</vt:lpstr>
      <vt:lpstr>ANXE3-Bilan Prévi.</vt:lpstr>
      <vt:lpstr>ANXE4-Infos Partenaires</vt:lpstr>
      <vt:lpstr>ANXE5-Pièces justif</vt:lpstr>
      <vt:lpstr>'ANXE1a-Dépenses prévi'!Zone_d_impression</vt:lpstr>
      <vt:lpstr>'ANXE2-Ress. Prévi'!Zone_d_impression</vt:lpstr>
      <vt:lpstr>'ANXE3-Bilan Prévi.'!Zone_d_impression</vt:lpstr>
      <vt:lpstr>'ANXE4-Infos Partenaires'!Zone_d_impression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2024-05-06T11:39:51Z</dcterms:modified>
</cp:coreProperties>
</file>